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NOREG-SERVER\serventias-1\tabelas de emolumentos\2022\Tabela 2022 sem Farpen\"/>
    </mc:Choice>
  </mc:AlternateContent>
  <xr:revisionPtr revIDLastSave="0" documentId="8_{9178CFA4-6FB6-4F22-9BBA-A4EC82391ECE}" xr6:coauthVersionLast="47" xr6:coauthVersionMax="47" xr10:uidLastSave="{00000000-0000-0000-0000-000000000000}"/>
  <bookViews>
    <workbookView xWindow="-120" yWindow="-120" windowWidth="29040" windowHeight="15840" xr2:uid="{99F9112D-DE54-472A-AEEA-6524607B62C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8" i="1" l="1"/>
  <c r="G128" i="1"/>
  <c r="F128" i="1"/>
  <c r="E128" i="1"/>
  <c r="D128" i="1"/>
  <c r="I128" i="1" s="1"/>
  <c r="H127" i="1"/>
  <c r="G127" i="1"/>
  <c r="F127" i="1"/>
  <c r="E127" i="1"/>
  <c r="D127" i="1"/>
  <c r="I127" i="1" s="1"/>
  <c r="H125" i="1"/>
  <c r="G125" i="1"/>
  <c r="F125" i="1"/>
  <c r="E125" i="1"/>
  <c r="I125" i="1" s="1"/>
  <c r="D125" i="1"/>
  <c r="H124" i="1"/>
  <c r="G124" i="1"/>
  <c r="F124" i="1"/>
  <c r="E124" i="1"/>
  <c r="I124" i="1" s="1"/>
  <c r="I126" i="1" s="1"/>
  <c r="D124" i="1"/>
  <c r="H122" i="1"/>
  <c r="G122" i="1"/>
  <c r="F122" i="1"/>
  <c r="E122" i="1"/>
  <c r="D122" i="1"/>
  <c r="I122" i="1" s="1"/>
  <c r="H121" i="1"/>
  <c r="G121" i="1"/>
  <c r="F121" i="1"/>
  <c r="E121" i="1"/>
  <c r="D121" i="1"/>
  <c r="I121" i="1" s="1"/>
  <c r="I123" i="1" s="1"/>
  <c r="H118" i="1"/>
  <c r="G118" i="1"/>
  <c r="F118" i="1"/>
  <c r="E118" i="1"/>
  <c r="D118" i="1"/>
  <c r="I118" i="1" s="1"/>
  <c r="H116" i="1"/>
  <c r="G116" i="1"/>
  <c r="F116" i="1"/>
  <c r="E116" i="1"/>
  <c r="I116" i="1" s="1"/>
  <c r="D116" i="1"/>
  <c r="H115" i="1"/>
  <c r="G115" i="1"/>
  <c r="F115" i="1"/>
  <c r="E115" i="1"/>
  <c r="I115" i="1" s="1"/>
  <c r="I117" i="1" s="1"/>
  <c r="D115" i="1"/>
  <c r="H113" i="1"/>
  <c r="G113" i="1"/>
  <c r="F113" i="1"/>
  <c r="E113" i="1"/>
  <c r="D113" i="1"/>
  <c r="I113" i="1" s="1"/>
  <c r="H112" i="1"/>
  <c r="G112" i="1"/>
  <c r="F112" i="1"/>
  <c r="E112" i="1"/>
  <c r="D112" i="1"/>
  <c r="I112" i="1" s="1"/>
  <c r="H109" i="1"/>
  <c r="G109" i="1"/>
  <c r="F109" i="1"/>
  <c r="E109" i="1"/>
  <c r="D109" i="1"/>
  <c r="I109" i="1" s="1"/>
  <c r="H107" i="1"/>
  <c r="G107" i="1"/>
  <c r="F107" i="1"/>
  <c r="E107" i="1"/>
  <c r="I107" i="1" s="1"/>
  <c r="D107" i="1"/>
  <c r="H106" i="1"/>
  <c r="G106" i="1"/>
  <c r="F106" i="1"/>
  <c r="E106" i="1"/>
  <c r="I106" i="1" s="1"/>
  <c r="D106" i="1"/>
  <c r="H104" i="1"/>
  <c r="G104" i="1"/>
  <c r="F104" i="1"/>
  <c r="E104" i="1"/>
  <c r="D104" i="1"/>
  <c r="I104" i="1" s="1"/>
  <c r="H103" i="1"/>
  <c r="G103" i="1"/>
  <c r="F103" i="1"/>
  <c r="E103" i="1"/>
  <c r="D103" i="1"/>
  <c r="I103" i="1" s="1"/>
  <c r="I105" i="1" s="1"/>
  <c r="H100" i="1"/>
  <c r="G100" i="1"/>
  <c r="F100" i="1"/>
  <c r="E100" i="1"/>
  <c r="D100" i="1"/>
  <c r="I100" i="1" s="1"/>
  <c r="H98" i="1"/>
  <c r="G98" i="1"/>
  <c r="F98" i="1"/>
  <c r="E98" i="1"/>
  <c r="I98" i="1" s="1"/>
  <c r="D98" i="1"/>
  <c r="H97" i="1"/>
  <c r="G97" i="1"/>
  <c r="F97" i="1"/>
  <c r="E97" i="1"/>
  <c r="I97" i="1" s="1"/>
  <c r="I99" i="1" s="1"/>
  <c r="D97" i="1"/>
  <c r="H95" i="1"/>
  <c r="G95" i="1"/>
  <c r="F95" i="1"/>
  <c r="E95" i="1"/>
  <c r="D95" i="1"/>
  <c r="I95" i="1" s="1"/>
  <c r="H94" i="1"/>
  <c r="G94" i="1"/>
  <c r="F94" i="1"/>
  <c r="E94" i="1"/>
  <c r="D94" i="1"/>
  <c r="I94" i="1" s="1"/>
  <c r="H90" i="1"/>
  <c r="G90" i="1"/>
  <c r="F90" i="1"/>
  <c r="E90" i="1"/>
  <c r="I90" i="1" s="1"/>
  <c r="D90" i="1"/>
  <c r="H89" i="1"/>
  <c r="G89" i="1"/>
  <c r="F89" i="1"/>
  <c r="E89" i="1"/>
  <c r="I89" i="1" s="1"/>
  <c r="I91" i="1" s="1"/>
  <c r="D89" i="1"/>
  <c r="H88" i="1"/>
  <c r="G88" i="1"/>
  <c r="F88" i="1"/>
  <c r="E88" i="1"/>
  <c r="I88" i="1" s="1"/>
  <c r="D88" i="1"/>
  <c r="H87" i="1"/>
  <c r="G87" i="1"/>
  <c r="F87" i="1"/>
  <c r="E87" i="1"/>
  <c r="I87" i="1" s="1"/>
  <c r="D87" i="1"/>
  <c r="H85" i="1"/>
  <c r="G85" i="1"/>
  <c r="F85" i="1"/>
  <c r="E85" i="1"/>
  <c r="D85" i="1"/>
  <c r="I85" i="1" s="1"/>
  <c r="H84" i="1"/>
  <c r="G84" i="1"/>
  <c r="F84" i="1"/>
  <c r="E84" i="1"/>
  <c r="D84" i="1"/>
  <c r="I84" i="1" s="1"/>
  <c r="H81" i="1"/>
  <c r="G81" i="1"/>
  <c r="F81" i="1"/>
  <c r="E81" i="1"/>
  <c r="I81" i="1" s="1"/>
  <c r="D81" i="1"/>
  <c r="H80" i="1"/>
  <c r="G80" i="1"/>
  <c r="F80" i="1"/>
  <c r="E80" i="1"/>
  <c r="I80" i="1" s="1"/>
  <c r="I82" i="1" s="1"/>
  <c r="D80" i="1"/>
  <c r="H79" i="1"/>
  <c r="G79" i="1"/>
  <c r="F79" i="1"/>
  <c r="E79" i="1"/>
  <c r="I79" i="1" s="1"/>
  <c r="D79" i="1"/>
  <c r="H78" i="1"/>
  <c r="G78" i="1"/>
  <c r="F78" i="1"/>
  <c r="E78" i="1"/>
  <c r="I78" i="1" s="1"/>
  <c r="D78" i="1"/>
  <c r="H76" i="1"/>
  <c r="G76" i="1"/>
  <c r="F76" i="1"/>
  <c r="E76" i="1"/>
  <c r="D76" i="1"/>
  <c r="I76" i="1" s="1"/>
  <c r="H75" i="1"/>
  <c r="G75" i="1"/>
  <c r="F75" i="1"/>
  <c r="E75" i="1"/>
  <c r="D75" i="1"/>
  <c r="I75" i="1" s="1"/>
  <c r="H72" i="1"/>
  <c r="G72" i="1"/>
  <c r="F72" i="1"/>
  <c r="E72" i="1"/>
  <c r="I72" i="1" s="1"/>
  <c r="D72" i="1"/>
  <c r="H71" i="1"/>
  <c r="G71" i="1"/>
  <c r="F71" i="1"/>
  <c r="E71" i="1"/>
  <c r="I71" i="1" s="1"/>
  <c r="I73" i="1" s="1"/>
  <c r="D71" i="1"/>
  <c r="H70" i="1"/>
  <c r="G70" i="1"/>
  <c r="F70" i="1"/>
  <c r="E70" i="1"/>
  <c r="I70" i="1" s="1"/>
  <c r="D70" i="1"/>
  <c r="H69" i="1"/>
  <c r="G69" i="1"/>
  <c r="F69" i="1"/>
  <c r="E69" i="1"/>
  <c r="I69" i="1" s="1"/>
  <c r="D69" i="1"/>
  <c r="H67" i="1"/>
  <c r="G67" i="1"/>
  <c r="F67" i="1"/>
  <c r="E67" i="1"/>
  <c r="D67" i="1"/>
  <c r="I67" i="1" s="1"/>
  <c r="H66" i="1"/>
  <c r="G66" i="1"/>
  <c r="F66" i="1"/>
  <c r="E66" i="1"/>
  <c r="D66" i="1"/>
  <c r="I66" i="1" s="1"/>
  <c r="H59" i="1"/>
  <c r="G59" i="1"/>
  <c r="F59" i="1"/>
  <c r="E59" i="1"/>
  <c r="I59" i="1" s="1"/>
  <c r="D59" i="1"/>
  <c r="H58" i="1"/>
  <c r="G58" i="1"/>
  <c r="F58" i="1"/>
  <c r="E58" i="1"/>
  <c r="I58" i="1" s="1"/>
  <c r="D58" i="1"/>
  <c r="H57" i="1"/>
  <c r="G57" i="1"/>
  <c r="F57" i="1"/>
  <c r="E57" i="1"/>
  <c r="I57" i="1" s="1"/>
  <c r="D57" i="1"/>
  <c r="H50" i="1"/>
  <c r="G50" i="1"/>
  <c r="F50" i="1"/>
  <c r="E50" i="1"/>
  <c r="I50" i="1" s="1"/>
  <c r="D50" i="1"/>
  <c r="H45" i="1"/>
  <c r="G45" i="1"/>
  <c r="F45" i="1"/>
  <c r="E45" i="1"/>
  <c r="D45" i="1"/>
  <c r="I45" i="1" s="1"/>
  <c r="H44" i="1"/>
  <c r="G44" i="1"/>
  <c r="F44" i="1"/>
  <c r="E44" i="1"/>
  <c r="D44" i="1"/>
  <c r="I44" i="1" s="1"/>
  <c r="H42" i="1"/>
  <c r="G42" i="1"/>
  <c r="F42" i="1"/>
  <c r="E42" i="1"/>
  <c r="I42" i="1" s="1"/>
  <c r="D42" i="1"/>
  <c r="H41" i="1"/>
  <c r="G41" i="1"/>
  <c r="F41" i="1"/>
  <c r="E41" i="1"/>
  <c r="I41" i="1" s="1"/>
  <c r="I43" i="1" s="1"/>
  <c r="D41" i="1"/>
  <c r="H35" i="1"/>
  <c r="G35" i="1"/>
  <c r="F35" i="1"/>
  <c r="E35" i="1"/>
  <c r="D35" i="1"/>
  <c r="I35" i="1" s="1"/>
  <c r="H34" i="1"/>
  <c r="G34" i="1"/>
  <c r="F34" i="1"/>
  <c r="E34" i="1"/>
  <c r="D34" i="1"/>
  <c r="I34" i="1" s="1"/>
  <c r="H32" i="1"/>
  <c r="G32" i="1"/>
  <c r="F32" i="1"/>
  <c r="E32" i="1"/>
  <c r="I32" i="1" s="1"/>
  <c r="D32" i="1"/>
  <c r="H31" i="1"/>
  <c r="G31" i="1"/>
  <c r="F31" i="1"/>
  <c r="E31" i="1"/>
  <c r="I31" i="1" s="1"/>
  <c r="D31" i="1"/>
  <c r="H29" i="1"/>
  <c r="G29" i="1"/>
  <c r="F29" i="1"/>
  <c r="E29" i="1"/>
  <c r="D29" i="1"/>
  <c r="I29" i="1" s="1"/>
  <c r="H28" i="1"/>
  <c r="G28" i="1"/>
  <c r="F28" i="1"/>
  <c r="E28" i="1"/>
  <c r="D28" i="1"/>
  <c r="I28" i="1" s="1"/>
  <c r="H22" i="1"/>
  <c r="G22" i="1"/>
  <c r="F22" i="1"/>
  <c r="E22" i="1"/>
  <c r="I22" i="1" s="1"/>
  <c r="D22" i="1"/>
  <c r="H21" i="1"/>
  <c r="G21" i="1"/>
  <c r="F21" i="1"/>
  <c r="E21" i="1"/>
  <c r="I21" i="1" s="1"/>
  <c r="D21" i="1"/>
  <c r="H19" i="1"/>
  <c r="G19" i="1"/>
  <c r="F19" i="1"/>
  <c r="E19" i="1"/>
  <c r="D19" i="1"/>
  <c r="I19" i="1" s="1"/>
  <c r="H18" i="1"/>
  <c r="G18" i="1"/>
  <c r="F18" i="1"/>
  <c r="E18" i="1"/>
  <c r="D18" i="1"/>
  <c r="I18" i="1" s="1"/>
  <c r="H16" i="1"/>
  <c r="G16" i="1"/>
  <c r="F16" i="1"/>
  <c r="E16" i="1"/>
  <c r="I16" i="1" s="1"/>
  <c r="D16" i="1"/>
  <c r="H15" i="1"/>
  <c r="G15" i="1"/>
  <c r="F15" i="1"/>
  <c r="E15" i="1"/>
  <c r="I15" i="1" s="1"/>
  <c r="D15" i="1"/>
  <c r="I68" i="1" l="1"/>
  <c r="I86" i="1"/>
  <c r="I114" i="1"/>
  <c r="I17" i="1"/>
  <c r="I23" i="1"/>
  <c r="I33" i="1"/>
  <c r="I20" i="1"/>
  <c r="I30" i="1"/>
  <c r="I36" i="1"/>
  <c r="I46" i="1"/>
  <c r="I60" i="1"/>
  <c r="I77" i="1"/>
  <c r="I96" i="1"/>
  <c r="I108" i="1"/>
</calcChain>
</file>

<file path=xl/sharedStrings.xml><?xml version="1.0" encoding="utf-8"?>
<sst xmlns="http://schemas.openxmlformats.org/spreadsheetml/2006/main" count="190" uniqueCount="57">
  <si>
    <t>NOTAS:</t>
  </si>
  <si>
    <t>OBSERVAÇÃO: OS PERCENTUAIS DOS FUNDOS PODERÃO, DEVIDO A FÓRMULA DE APLICAÇÃO,</t>
  </si>
  <si>
    <t xml:space="preserve"> SOFRER UMA PEQUENA VARIAÇÃO. NESTE CASO CONSULTE SEU PROGRAMADOR.</t>
  </si>
  <si>
    <t>ALÍQUOTA DE ISS</t>
  </si>
  <si>
    <t>ATO</t>
  </si>
  <si>
    <t>EMOLUMENTOS</t>
  </si>
  <si>
    <t>ISS</t>
  </si>
  <si>
    <t>FUNEPJ</t>
  </si>
  <si>
    <t>FADESPES</t>
  </si>
  <si>
    <t>FUNEMP</t>
  </si>
  <si>
    <t>FUNCAD</t>
  </si>
  <si>
    <t>TOTAL</t>
  </si>
  <si>
    <t>Processamento de Dados</t>
  </si>
  <si>
    <t>TABELA 09</t>
  </si>
  <si>
    <t>ATOS DOS OFICIAIS DO REGISTRO CIVIL DAS PESSOAS NATURAIS</t>
  </si>
  <si>
    <t>I - CASAMENTOS</t>
  </si>
  <si>
    <t>A) Habilitação, compreendendo todos os atos do processo</t>
  </si>
  <si>
    <t>E) Edital de proclamas</t>
  </si>
  <si>
    <t xml:space="preserve">Certidão </t>
  </si>
  <si>
    <t>Juiz de Paz (Celebração do casamento)</t>
  </si>
  <si>
    <t>Publicação no jornal (onde houver)</t>
  </si>
  <si>
    <t>CASAMENTO RESIDÊNCIA</t>
  </si>
  <si>
    <t>B) Celebração fora do cartório, excluídas as despesas com condução fornecida pelo interessado</t>
  </si>
  <si>
    <t>EDITAL DE OUTROS CARTÓRIOS</t>
  </si>
  <si>
    <t>C) Registro de editais recebido de outro cartório</t>
  </si>
  <si>
    <t xml:space="preserve">Publicação no jornal </t>
  </si>
  <si>
    <t>CASAMENTO FORA DO PRAZO</t>
  </si>
  <si>
    <t xml:space="preserve">D) Pela inscrição, fora do prazo do casamento religioso </t>
  </si>
  <si>
    <r>
      <t>NOTA:</t>
    </r>
    <r>
      <rPr>
        <sz val="8"/>
        <rFont val="Arial"/>
        <family val="2"/>
      </rPr>
      <t xml:space="preserve"> Após decorrido o prazo de 90 dias não poderá o termo de casamento religioso ser recebido pelo cartório, devendo ser feita nova habilitação nos termos do parágrafo 1º do artigo 1516 do Código Civil.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</si>
  <si>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A quantidade de editais poderá ser diferente da quantidade de casamentos, considerando editais de fora e casamentos não realizados por desistências.</t>
    </r>
  </si>
  <si>
    <t>CERTIDÃO DE INCAPACIDADE CIVIL</t>
  </si>
  <si>
    <t>Certidão de Incapacidade Civil</t>
  </si>
  <si>
    <t>Busca / 3 anos</t>
  </si>
  <si>
    <t>II - NASCIMENTO E ÓBITO</t>
  </si>
  <si>
    <t xml:space="preserve">Não são devidas custas ou emolumentos pelo registro civil de nascimento e pelo registro civil de óbito, bem como pela primeira certidão respectiva, de acordo com a Lei 9.534, de 10 de </t>
  </si>
  <si>
    <t>dezembro de 1997, publicada no Diário Oficial da União, de 11 de dezembro de 1997.</t>
  </si>
  <si>
    <t>III - AVERBAÇÃO</t>
  </si>
  <si>
    <t>A) Divórcio, separação e restabelecimento de sociedade conjugal (s/ cert.)</t>
  </si>
  <si>
    <t>Diligência para "CUMPRA-SE" - Urbano e Suburbano</t>
  </si>
  <si>
    <t>Diligência para "CUMPRA-SE" - Rural</t>
  </si>
  <si>
    <t>B) Legitimação (s/ cert.)</t>
  </si>
  <si>
    <t>C) Retificação / Outra qualquer (s/ cert.)</t>
  </si>
  <si>
    <t>IV - EMANCIPAÇÃO, AUSÊNCIA E INTERDIÇÃO</t>
  </si>
  <si>
    <t>Registro no livro "E"</t>
  </si>
  <si>
    <t>Certidão do registro</t>
  </si>
  <si>
    <t>Digitalização por folha</t>
  </si>
  <si>
    <t>V - INSCRIÇÃO DE OPÇÃO DE NACIONALIDADE</t>
  </si>
  <si>
    <t>Inscrição de Opção de Nacionalidade e de Adoção - Livro "E"</t>
  </si>
  <si>
    <t>VI - REGISTRO DE ESTRANGEIRO</t>
  </si>
  <si>
    <t>Transcrição de Nascimento, Casamento, Óbito</t>
  </si>
  <si>
    <t>VII - 2ºs. VIAS</t>
  </si>
  <si>
    <t>A) Nasc., Cas. e Óbito - Breve Relato</t>
  </si>
  <si>
    <t xml:space="preserve">B) Nasc., Cas. e Óbito – Inteiro Teor </t>
  </si>
  <si>
    <t>Busca para cada 03 anos</t>
  </si>
  <si>
    <t>Encaminhamento de correspondência (Excluida a certidão)</t>
  </si>
  <si>
    <t>1 - OS INTERESSADOS SÃO RESPONSÁVEIS PELO PAGAMENTO DAS DESPESAS DE PUBLICAÇÃO DOS EDITAIS DE PROCLAMAS, NA IMPRENSA.</t>
  </si>
  <si>
    <t>2 - SERÃO GRATUITAS AS CERTIDÕES PARA FINS DE ALISTAMENTO MILITAR, PARA FINS ELEITORAIS E PARA OUTRAS FINALIDADES EXPRESSAMENTE DECLARADAS EM LEI, DELAS DEVENDO CONSTAR NOTA RELATIVA À SUA DESTINAÇÃO, RESSALVADO O DISPOSTO NO § 3º DO ART. 47, DA LEI 8.069/90.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</si>
</sst>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4" borderId="0" xfId="0" applyFont="1" applyFill="1"/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15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2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10" fontId="5" fillId="0" borderId="8" xfId="0" applyNumberFormat="1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" fontId="2" fillId="3" borderId="11" xfId="0" applyNumberFormat="1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horizontal="center" vertical="center"/>
    </xf>
    <xf numFmtId="4" fontId="2" fillId="3" borderId="2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164" fontId="6" fillId="0" borderId="19" xfId="0" applyNumberFormat="1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4" fontId="2" fillId="7" borderId="14" xfId="0" applyNumberFormat="1" applyFont="1" applyFill="1" applyBorder="1" applyAlignment="1">
      <alignment horizontal="center"/>
    </xf>
    <xf numFmtId="4" fontId="2" fillId="7" borderId="27" xfId="0" applyNumberFormat="1" applyFont="1" applyFill="1" applyBorder="1" applyAlignment="1">
      <alignment horizontal="center" vertical="center" wrapText="1"/>
    </xf>
    <xf numFmtId="4" fontId="2" fillId="7" borderId="14" xfId="0" applyNumberFormat="1" applyFont="1" applyFill="1" applyBorder="1" applyAlignment="1">
      <alignment horizontal="center" vertical="center" wrapText="1"/>
    </xf>
    <xf numFmtId="4" fontId="2" fillId="7" borderId="28" xfId="0" applyNumberFormat="1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/>
    </xf>
    <xf numFmtId="4" fontId="2" fillId="7" borderId="17" xfId="0" applyNumberFormat="1" applyFont="1" applyFill="1" applyBorder="1" applyAlignment="1">
      <alignment horizontal="center"/>
    </xf>
    <xf numFmtId="0" fontId="6" fillId="7" borderId="29" xfId="0" applyFont="1" applyFill="1" applyBorder="1" applyAlignment="1">
      <alignment horizontal="right"/>
    </xf>
    <xf numFmtId="0" fontId="6" fillId="7" borderId="30" xfId="0" applyFont="1" applyFill="1" applyBorder="1" applyAlignment="1">
      <alignment horizontal="right"/>
    </xf>
    <xf numFmtId="0" fontId="6" fillId="7" borderId="31" xfId="0" applyFont="1" applyFill="1" applyBorder="1" applyAlignment="1">
      <alignment horizontal="right"/>
    </xf>
    <xf numFmtId="164" fontId="6" fillId="7" borderId="19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7" borderId="18" xfId="0" applyNumberFormat="1" applyFont="1" applyFill="1" applyBorder="1" applyAlignment="1">
      <alignment horizontal="center" vertical="center" wrapText="1"/>
    </xf>
    <xf numFmtId="164" fontId="6" fillId="7" borderId="28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5" borderId="13" xfId="0" applyFont="1" applyFill="1" applyBorder="1" applyAlignment="1">
      <alignment horizontal="center"/>
    </xf>
    <xf numFmtId="164" fontId="6" fillId="7" borderId="18" xfId="0" applyNumberFormat="1" applyFont="1" applyFill="1" applyBorder="1" applyAlignment="1">
      <alignment horizontal="center"/>
    </xf>
    <xf numFmtId="164" fontId="6" fillId="7" borderId="30" xfId="0" applyNumberFormat="1" applyFont="1" applyFill="1" applyBorder="1" applyAlignment="1">
      <alignment horizontal="center"/>
    </xf>
    <xf numFmtId="164" fontId="6" fillId="7" borderId="36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0" fontId="6" fillId="5" borderId="38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23" xfId="0" applyFont="1" applyFill="1" applyBorder="1" applyAlignment="1">
      <alignment horizontal="left" vertical="center" wrapText="1"/>
    </xf>
    <xf numFmtId="4" fontId="2" fillId="7" borderId="25" xfId="0" applyNumberFormat="1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/>
    </xf>
    <xf numFmtId="4" fontId="2" fillId="5" borderId="14" xfId="0" applyNumberFormat="1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4" fontId="2" fillId="5" borderId="17" xfId="0" applyNumberFormat="1" applyFont="1" applyFill="1" applyBorder="1" applyAlignment="1">
      <alignment horizontal="center"/>
    </xf>
    <xf numFmtId="4" fontId="2" fillId="5" borderId="17" xfId="0" applyNumberFormat="1" applyFont="1" applyFill="1" applyBorder="1" applyAlignment="1">
      <alignment horizontal="center" vertical="center" wrapText="1"/>
    </xf>
    <xf numFmtId="164" fontId="6" fillId="5" borderId="19" xfId="0" applyNumberFormat="1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/>
    </xf>
    <xf numFmtId="0" fontId="2" fillId="8" borderId="33" xfId="0" applyFont="1" applyFill="1" applyBorder="1" applyAlignment="1">
      <alignment horizontal="center"/>
    </xf>
    <xf numFmtId="0" fontId="2" fillId="8" borderId="39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2" fillId="7" borderId="35" xfId="0" applyFont="1" applyFill="1" applyBorder="1" applyAlignment="1">
      <alignment horizontal="center"/>
    </xf>
    <xf numFmtId="4" fontId="2" fillId="7" borderId="41" xfId="0" applyNumberFormat="1" applyFont="1" applyFill="1" applyBorder="1" applyAlignment="1">
      <alignment horizontal="center"/>
    </xf>
    <xf numFmtId="0" fontId="2" fillId="7" borderId="40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363BB-405B-44E8-A58E-E812B4CC04EC}">
  <dimension ref="A1:I131"/>
  <sheetViews>
    <sheetView tabSelected="1" workbookViewId="0">
      <selection sqref="A1:XFD1048576"/>
    </sheetView>
  </sheetViews>
  <sheetFormatPr defaultRowHeight="11.25" x14ac:dyDescent="0.2"/>
  <cols>
    <col min="1" max="1" width="75" style="1" customWidth="1"/>
    <col min="2" max="2" width="17" style="5" bestFit="1" customWidth="1"/>
    <col min="3" max="3" width="10.140625" style="5" customWidth="1"/>
    <col min="4" max="8" width="10" style="5" customWidth="1"/>
    <col min="9" max="9" width="42.5703125" style="5" customWidth="1"/>
    <col min="10" max="256" width="9.140625" style="1"/>
    <col min="257" max="257" width="75" style="1" customWidth="1"/>
    <col min="258" max="258" width="17" style="1" bestFit="1" customWidth="1"/>
    <col min="259" max="259" width="10.140625" style="1" customWidth="1"/>
    <col min="260" max="264" width="10" style="1" customWidth="1"/>
    <col min="265" max="265" width="42.5703125" style="1" customWidth="1"/>
    <col min="266" max="512" width="9.140625" style="1"/>
    <col min="513" max="513" width="75" style="1" customWidth="1"/>
    <col min="514" max="514" width="17" style="1" bestFit="1" customWidth="1"/>
    <col min="515" max="515" width="10.140625" style="1" customWidth="1"/>
    <col min="516" max="520" width="10" style="1" customWidth="1"/>
    <col min="521" max="521" width="42.5703125" style="1" customWidth="1"/>
    <col min="522" max="768" width="9.140625" style="1"/>
    <col min="769" max="769" width="75" style="1" customWidth="1"/>
    <col min="770" max="770" width="17" style="1" bestFit="1" customWidth="1"/>
    <col min="771" max="771" width="10.140625" style="1" customWidth="1"/>
    <col min="772" max="776" width="10" style="1" customWidth="1"/>
    <col min="777" max="777" width="42.5703125" style="1" customWidth="1"/>
    <col min="778" max="1024" width="9.140625" style="1"/>
    <col min="1025" max="1025" width="75" style="1" customWidth="1"/>
    <col min="1026" max="1026" width="17" style="1" bestFit="1" customWidth="1"/>
    <col min="1027" max="1027" width="10.140625" style="1" customWidth="1"/>
    <col min="1028" max="1032" width="10" style="1" customWidth="1"/>
    <col min="1033" max="1033" width="42.5703125" style="1" customWidth="1"/>
    <col min="1034" max="1280" width="9.140625" style="1"/>
    <col min="1281" max="1281" width="75" style="1" customWidth="1"/>
    <col min="1282" max="1282" width="17" style="1" bestFit="1" customWidth="1"/>
    <col min="1283" max="1283" width="10.140625" style="1" customWidth="1"/>
    <col min="1284" max="1288" width="10" style="1" customWidth="1"/>
    <col min="1289" max="1289" width="42.5703125" style="1" customWidth="1"/>
    <col min="1290" max="1536" width="9.140625" style="1"/>
    <col min="1537" max="1537" width="75" style="1" customWidth="1"/>
    <col min="1538" max="1538" width="17" style="1" bestFit="1" customWidth="1"/>
    <col min="1539" max="1539" width="10.140625" style="1" customWidth="1"/>
    <col min="1540" max="1544" width="10" style="1" customWidth="1"/>
    <col min="1545" max="1545" width="42.5703125" style="1" customWidth="1"/>
    <col min="1546" max="1792" width="9.140625" style="1"/>
    <col min="1793" max="1793" width="75" style="1" customWidth="1"/>
    <col min="1794" max="1794" width="17" style="1" bestFit="1" customWidth="1"/>
    <col min="1795" max="1795" width="10.140625" style="1" customWidth="1"/>
    <col min="1796" max="1800" width="10" style="1" customWidth="1"/>
    <col min="1801" max="1801" width="42.5703125" style="1" customWidth="1"/>
    <col min="1802" max="2048" width="9.140625" style="1"/>
    <col min="2049" max="2049" width="75" style="1" customWidth="1"/>
    <col min="2050" max="2050" width="17" style="1" bestFit="1" customWidth="1"/>
    <col min="2051" max="2051" width="10.140625" style="1" customWidth="1"/>
    <col min="2052" max="2056" width="10" style="1" customWidth="1"/>
    <col min="2057" max="2057" width="42.5703125" style="1" customWidth="1"/>
    <col min="2058" max="2304" width="9.140625" style="1"/>
    <col min="2305" max="2305" width="75" style="1" customWidth="1"/>
    <col min="2306" max="2306" width="17" style="1" bestFit="1" customWidth="1"/>
    <col min="2307" max="2307" width="10.140625" style="1" customWidth="1"/>
    <col min="2308" max="2312" width="10" style="1" customWidth="1"/>
    <col min="2313" max="2313" width="42.5703125" style="1" customWidth="1"/>
    <col min="2314" max="2560" width="9.140625" style="1"/>
    <col min="2561" max="2561" width="75" style="1" customWidth="1"/>
    <col min="2562" max="2562" width="17" style="1" bestFit="1" customWidth="1"/>
    <col min="2563" max="2563" width="10.140625" style="1" customWidth="1"/>
    <col min="2564" max="2568" width="10" style="1" customWidth="1"/>
    <col min="2569" max="2569" width="42.5703125" style="1" customWidth="1"/>
    <col min="2570" max="2816" width="9.140625" style="1"/>
    <col min="2817" max="2817" width="75" style="1" customWidth="1"/>
    <col min="2818" max="2818" width="17" style="1" bestFit="1" customWidth="1"/>
    <col min="2819" max="2819" width="10.140625" style="1" customWidth="1"/>
    <col min="2820" max="2824" width="10" style="1" customWidth="1"/>
    <col min="2825" max="2825" width="42.5703125" style="1" customWidth="1"/>
    <col min="2826" max="3072" width="9.140625" style="1"/>
    <col min="3073" max="3073" width="75" style="1" customWidth="1"/>
    <col min="3074" max="3074" width="17" style="1" bestFit="1" customWidth="1"/>
    <col min="3075" max="3075" width="10.140625" style="1" customWidth="1"/>
    <col min="3076" max="3080" width="10" style="1" customWidth="1"/>
    <col min="3081" max="3081" width="42.5703125" style="1" customWidth="1"/>
    <col min="3082" max="3328" width="9.140625" style="1"/>
    <col min="3329" max="3329" width="75" style="1" customWidth="1"/>
    <col min="3330" max="3330" width="17" style="1" bestFit="1" customWidth="1"/>
    <col min="3331" max="3331" width="10.140625" style="1" customWidth="1"/>
    <col min="3332" max="3336" width="10" style="1" customWidth="1"/>
    <col min="3337" max="3337" width="42.5703125" style="1" customWidth="1"/>
    <col min="3338" max="3584" width="9.140625" style="1"/>
    <col min="3585" max="3585" width="75" style="1" customWidth="1"/>
    <col min="3586" max="3586" width="17" style="1" bestFit="1" customWidth="1"/>
    <col min="3587" max="3587" width="10.140625" style="1" customWidth="1"/>
    <col min="3588" max="3592" width="10" style="1" customWidth="1"/>
    <col min="3593" max="3593" width="42.5703125" style="1" customWidth="1"/>
    <col min="3594" max="3840" width="9.140625" style="1"/>
    <col min="3841" max="3841" width="75" style="1" customWidth="1"/>
    <col min="3842" max="3842" width="17" style="1" bestFit="1" customWidth="1"/>
    <col min="3843" max="3843" width="10.140625" style="1" customWidth="1"/>
    <col min="3844" max="3848" width="10" style="1" customWidth="1"/>
    <col min="3849" max="3849" width="42.5703125" style="1" customWidth="1"/>
    <col min="3850" max="4096" width="9.140625" style="1"/>
    <col min="4097" max="4097" width="75" style="1" customWidth="1"/>
    <col min="4098" max="4098" width="17" style="1" bestFit="1" customWidth="1"/>
    <col min="4099" max="4099" width="10.140625" style="1" customWidth="1"/>
    <col min="4100" max="4104" width="10" style="1" customWidth="1"/>
    <col min="4105" max="4105" width="42.5703125" style="1" customWidth="1"/>
    <col min="4106" max="4352" width="9.140625" style="1"/>
    <col min="4353" max="4353" width="75" style="1" customWidth="1"/>
    <col min="4354" max="4354" width="17" style="1" bestFit="1" customWidth="1"/>
    <col min="4355" max="4355" width="10.140625" style="1" customWidth="1"/>
    <col min="4356" max="4360" width="10" style="1" customWidth="1"/>
    <col min="4361" max="4361" width="42.5703125" style="1" customWidth="1"/>
    <col min="4362" max="4608" width="9.140625" style="1"/>
    <col min="4609" max="4609" width="75" style="1" customWidth="1"/>
    <col min="4610" max="4610" width="17" style="1" bestFit="1" customWidth="1"/>
    <col min="4611" max="4611" width="10.140625" style="1" customWidth="1"/>
    <col min="4612" max="4616" width="10" style="1" customWidth="1"/>
    <col min="4617" max="4617" width="42.5703125" style="1" customWidth="1"/>
    <col min="4618" max="4864" width="9.140625" style="1"/>
    <col min="4865" max="4865" width="75" style="1" customWidth="1"/>
    <col min="4866" max="4866" width="17" style="1" bestFit="1" customWidth="1"/>
    <col min="4867" max="4867" width="10.140625" style="1" customWidth="1"/>
    <col min="4868" max="4872" width="10" style="1" customWidth="1"/>
    <col min="4873" max="4873" width="42.5703125" style="1" customWidth="1"/>
    <col min="4874" max="5120" width="9.140625" style="1"/>
    <col min="5121" max="5121" width="75" style="1" customWidth="1"/>
    <col min="5122" max="5122" width="17" style="1" bestFit="1" customWidth="1"/>
    <col min="5123" max="5123" width="10.140625" style="1" customWidth="1"/>
    <col min="5124" max="5128" width="10" style="1" customWidth="1"/>
    <col min="5129" max="5129" width="42.5703125" style="1" customWidth="1"/>
    <col min="5130" max="5376" width="9.140625" style="1"/>
    <col min="5377" max="5377" width="75" style="1" customWidth="1"/>
    <col min="5378" max="5378" width="17" style="1" bestFit="1" customWidth="1"/>
    <col min="5379" max="5379" width="10.140625" style="1" customWidth="1"/>
    <col min="5380" max="5384" width="10" style="1" customWidth="1"/>
    <col min="5385" max="5385" width="42.5703125" style="1" customWidth="1"/>
    <col min="5386" max="5632" width="9.140625" style="1"/>
    <col min="5633" max="5633" width="75" style="1" customWidth="1"/>
    <col min="5634" max="5634" width="17" style="1" bestFit="1" customWidth="1"/>
    <col min="5635" max="5635" width="10.140625" style="1" customWidth="1"/>
    <col min="5636" max="5640" width="10" style="1" customWidth="1"/>
    <col min="5641" max="5641" width="42.5703125" style="1" customWidth="1"/>
    <col min="5642" max="5888" width="9.140625" style="1"/>
    <col min="5889" max="5889" width="75" style="1" customWidth="1"/>
    <col min="5890" max="5890" width="17" style="1" bestFit="1" customWidth="1"/>
    <col min="5891" max="5891" width="10.140625" style="1" customWidth="1"/>
    <col min="5892" max="5896" width="10" style="1" customWidth="1"/>
    <col min="5897" max="5897" width="42.5703125" style="1" customWidth="1"/>
    <col min="5898" max="6144" width="9.140625" style="1"/>
    <col min="6145" max="6145" width="75" style="1" customWidth="1"/>
    <col min="6146" max="6146" width="17" style="1" bestFit="1" customWidth="1"/>
    <col min="6147" max="6147" width="10.140625" style="1" customWidth="1"/>
    <col min="6148" max="6152" width="10" style="1" customWidth="1"/>
    <col min="6153" max="6153" width="42.5703125" style="1" customWidth="1"/>
    <col min="6154" max="6400" width="9.140625" style="1"/>
    <col min="6401" max="6401" width="75" style="1" customWidth="1"/>
    <col min="6402" max="6402" width="17" style="1" bestFit="1" customWidth="1"/>
    <col min="6403" max="6403" width="10.140625" style="1" customWidth="1"/>
    <col min="6404" max="6408" width="10" style="1" customWidth="1"/>
    <col min="6409" max="6409" width="42.5703125" style="1" customWidth="1"/>
    <col min="6410" max="6656" width="9.140625" style="1"/>
    <col min="6657" max="6657" width="75" style="1" customWidth="1"/>
    <col min="6658" max="6658" width="17" style="1" bestFit="1" customWidth="1"/>
    <col min="6659" max="6659" width="10.140625" style="1" customWidth="1"/>
    <col min="6660" max="6664" width="10" style="1" customWidth="1"/>
    <col min="6665" max="6665" width="42.5703125" style="1" customWidth="1"/>
    <col min="6666" max="6912" width="9.140625" style="1"/>
    <col min="6913" max="6913" width="75" style="1" customWidth="1"/>
    <col min="6914" max="6914" width="17" style="1" bestFit="1" customWidth="1"/>
    <col min="6915" max="6915" width="10.140625" style="1" customWidth="1"/>
    <col min="6916" max="6920" width="10" style="1" customWidth="1"/>
    <col min="6921" max="6921" width="42.5703125" style="1" customWidth="1"/>
    <col min="6922" max="7168" width="9.140625" style="1"/>
    <col min="7169" max="7169" width="75" style="1" customWidth="1"/>
    <col min="7170" max="7170" width="17" style="1" bestFit="1" customWidth="1"/>
    <col min="7171" max="7171" width="10.140625" style="1" customWidth="1"/>
    <col min="7172" max="7176" width="10" style="1" customWidth="1"/>
    <col min="7177" max="7177" width="42.5703125" style="1" customWidth="1"/>
    <col min="7178" max="7424" width="9.140625" style="1"/>
    <col min="7425" max="7425" width="75" style="1" customWidth="1"/>
    <col min="7426" max="7426" width="17" style="1" bestFit="1" customWidth="1"/>
    <col min="7427" max="7427" width="10.140625" style="1" customWidth="1"/>
    <col min="7428" max="7432" width="10" style="1" customWidth="1"/>
    <col min="7433" max="7433" width="42.5703125" style="1" customWidth="1"/>
    <col min="7434" max="7680" width="9.140625" style="1"/>
    <col min="7681" max="7681" width="75" style="1" customWidth="1"/>
    <col min="7682" max="7682" width="17" style="1" bestFit="1" customWidth="1"/>
    <col min="7683" max="7683" width="10.140625" style="1" customWidth="1"/>
    <col min="7684" max="7688" width="10" style="1" customWidth="1"/>
    <col min="7689" max="7689" width="42.5703125" style="1" customWidth="1"/>
    <col min="7690" max="7936" width="9.140625" style="1"/>
    <col min="7937" max="7937" width="75" style="1" customWidth="1"/>
    <col min="7938" max="7938" width="17" style="1" bestFit="1" customWidth="1"/>
    <col min="7939" max="7939" width="10.140625" style="1" customWidth="1"/>
    <col min="7940" max="7944" width="10" style="1" customWidth="1"/>
    <col min="7945" max="7945" width="42.5703125" style="1" customWidth="1"/>
    <col min="7946" max="8192" width="9.140625" style="1"/>
    <col min="8193" max="8193" width="75" style="1" customWidth="1"/>
    <col min="8194" max="8194" width="17" style="1" bestFit="1" customWidth="1"/>
    <col min="8195" max="8195" width="10.140625" style="1" customWidth="1"/>
    <col min="8196" max="8200" width="10" style="1" customWidth="1"/>
    <col min="8201" max="8201" width="42.5703125" style="1" customWidth="1"/>
    <col min="8202" max="8448" width="9.140625" style="1"/>
    <col min="8449" max="8449" width="75" style="1" customWidth="1"/>
    <col min="8450" max="8450" width="17" style="1" bestFit="1" customWidth="1"/>
    <col min="8451" max="8451" width="10.140625" style="1" customWidth="1"/>
    <col min="8452" max="8456" width="10" style="1" customWidth="1"/>
    <col min="8457" max="8457" width="42.5703125" style="1" customWidth="1"/>
    <col min="8458" max="8704" width="9.140625" style="1"/>
    <col min="8705" max="8705" width="75" style="1" customWidth="1"/>
    <col min="8706" max="8706" width="17" style="1" bestFit="1" customWidth="1"/>
    <col min="8707" max="8707" width="10.140625" style="1" customWidth="1"/>
    <col min="8708" max="8712" width="10" style="1" customWidth="1"/>
    <col min="8713" max="8713" width="42.5703125" style="1" customWidth="1"/>
    <col min="8714" max="8960" width="9.140625" style="1"/>
    <col min="8961" max="8961" width="75" style="1" customWidth="1"/>
    <col min="8962" max="8962" width="17" style="1" bestFit="1" customWidth="1"/>
    <col min="8963" max="8963" width="10.140625" style="1" customWidth="1"/>
    <col min="8964" max="8968" width="10" style="1" customWidth="1"/>
    <col min="8969" max="8969" width="42.5703125" style="1" customWidth="1"/>
    <col min="8970" max="9216" width="9.140625" style="1"/>
    <col min="9217" max="9217" width="75" style="1" customWidth="1"/>
    <col min="9218" max="9218" width="17" style="1" bestFit="1" customWidth="1"/>
    <col min="9219" max="9219" width="10.140625" style="1" customWidth="1"/>
    <col min="9220" max="9224" width="10" style="1" customWidth="1"/>
    <col min="9225" max="9225" width="42.5703125" style="1" customWidth="1"/>
    <col min="9226" max="9472" width="9.140625" style="1"/>
    <col min="9473" max="9473" width="75" style="1" customWidth="1"/>
    <col min="9474" max="9474" width="17" style="1" bestFit="1" customWidth="1"/>
    <col min="9475" max="9475" width="10.140625" style="1" customWidth="1"/>
    <col min="9476" max="9480" width="10" style="1" customWidth="1"/>
    <col min="9481" max="9481" width="42.5703125" style="1" customWidth="1"/>
    <col min="9482" max="9728" width="9.140625" style="1"/>
    <col min="9729" max="9729" width="75" style="1" customWidth="1"/>
    <col min="9730" max="9730" width="17" style="1" bestFit="1" customWidth="1"/>
    <col min="9731" max="9731" width="10.140625" style="1" customWidth="1"/>
    <col min="9732" max="9736" width="10" style="1" customWidth="1"/>
    <col min="9737" max="9737" width="42.5703125" style="1" customWidth="1"/>
    <col min="9738" max="9984" width="9.140625" style="1"/>
    <col min="9985" max="9985" width="75" style="1" customWidth="1"/>
    <col min="9986" max="9986" width="17" style="1" bestFit="1" customWidth="1"/>
    <col min="9987" max="9987" width="10.140625" style="1" customWidth="1"/>
    <col min="9988" max="9992" width="10" style="1" customWidth="1"/>
    <col min="9993" max="9993" width="42.5703125" style="1" customWidth="1"/>
    <col min="9994" max="10240" width="9.140625" style="1"/>
    <col min="10241" max="10241" width="75" style="1" customWidth="1"/>
    <col min="10242" max="10242" width="17" style="1" bestFit="1" customWidth="1"/>
    <col min="10243" max="10243" width="10.140625" style="1" customWidth="1"/>
    <col min="10244" max="10248" width="10" style="1" customWidth="1"/>
    <col min="10249" max="10249" width="42.5703125" style="1" customWidth="1"/>
    <col min="10250" max="10496" width="9.140625" style="1"/>
    <col min="10497" max="10497" width="75" style="1" customWidth="1"/>
    <col min="10498" max="10498" width="17" style="1" bestFit="1" customWidth="1"/>
    <col min="10499" max="10499" width="10.140625" style="1" customWidth="1"/>
    <col min="10500" max="10504" width="10" style="1" customWidth="1"/>
    <col min="10505" max="10505" width="42.5703125" style="1" customWidth="1"/>
    <col min="10506" max="10752" width="9.140625" style="1"/>
    <col min="10753" max="10753" width="75" style="1" customWidth="1"/>
    <col min="10754" max="10754" width="17" style="1" bestFit="1" customWidth="1"/>
    <col min="10755" max="10755" width="10.140625" style="1" customWidth="1"/>
    <col min="10756" max="10760" width="10" style="1" customWidth="1"/>
    <col min="10761" max="10761" width="42.5703125" style="1" customWidth="1"/>
    <col min="10762" max="11008" width="9.140625" style="1"/>
    <col min="11009" max="11009" width="75" style="1" customWidth="1"/>
    <col min="11010" max="11010" width="17" style="1" bestFit="1" customWidth="1"/>
    <col min="11011" max="11011" width="10.140625" style="1" customWidth="1"/>
    <col min="11012" max="11016" width="10" style="1" customWidth="1"/>
    <col min="11017" max="11017" width="42.5703125" style="1" customWidth="1"/>
    <col min="11018" max="11264" width="9.140625" style="1"/>
    <col min="11265" max="11265" width="75" style="1" customWidth="1"/>
    <col min="11266" max="11266" width="17" style="1" bestFit="1" customWidth="1"/>
    <col min="11267" max="11267" width="10.140625" style="1" customWidth="1"/>
    <col min="11268" max="11272" width="10" style="1" customWidth="1"/>
    <col min="11273" max="11273" width="42.5703125" style="1" customWidth="1"/>
    <col min="11274" max="11520" width="9.140625" style="1"/>
    <col min="11521" max="11521" width="75" style="1" customWidth="1"/>
    <col min="11522" max="11522" width="17" style="1" bestFit="1" customWidth="1"/>
    <col min="11523" max="11523" width="10.140625" style="1" customWidth="1"/>
    <col min="11524" max="11528" width="10" style="1" customWidth="1"/>
    <col min="11529" max="11529" width="42.5703125" style="1" customWidth="1"/>
    <col min="11530" max="11776" width="9.140625" style="1"/>
    <col min="11777" max="11777" width="75" style="1" customWidth="1"/>
    <col min="11778" max="11778" width="17" style="1" bestFit="1" customWidth="1"/>
    <col min="11779" max="11779" width="10.140625" style="1" customWidth="1"/>
    <col min="11780" max="11784" width="10" style="1" customWidth="1"/>
    <col min="11785" max="11785" width="42.5703125" style="1" customWidth="1"/>
    <col min="11786" max="12032" width="9.140625" style="1"/>
    <col min="12033" max="12033" width="75" style="1" customWidth="1"/>
    <col min="12034" max="12034" width="17" style="1" bestFit="1" customWidth="1"/>
    <col min="12035" max="12035" width="10.140625" style="1" customWidth="1"/>
    <col min="12036" max="12040" width="10" style="1" customWidth="1"/>
    <col min="12041" max="12041" width="42.5703125" style="1" customWidth="1"/>
    <col min="12042" max="12288" width="9.140625" style="1"/>
    <col min="12289" max="12289" width="75" style="1" customWidth="1"/>
    <col min="12290" max="12290" width="17" style="1" bestFit="1" customWidth="1"/>
    <col min="12291" max="12291" width="10.140625" style="1" customWidth="1"/>
    <col min="12292" max="12296" width="10" style="1" customWidth="1"/>
    <col min="12297" max="12297" width="42.5703125" style="1" customWidth="1"/>
    <col min="12298" max="12544" width="9.140625" style="1"/>
    <col min="12545" max="12545" width="75" style="1" customWidth="1"/>
    <col min="12546" max="12546" width="17" style="1" bestFit="1" customWidth="1"/>
    <col min="12547" max="12547" width="10.140625" style="1" customWidth="1"/>
    <col min="12548" max="12552" width="10" style="1" customWidth="1"/>
    <col min="12553" max="12553" width="42.5703125" style="1" customWidth="1"/>
    <col min="12554" max="12800" width="9.140625" style="1"/>
    <col min="12801" max="12801" width="75" style="1" customWidth="1"/>
    <col min="12802" max="12802" width="17" style="1" bestFit="1" customWidth="1"/>
    <col min="12803" max="12803" width="10.140625" style="1" customWidth="1"/>
    <col min="12804" max="12808" width="10" style="1" customWidth="1"/>
    <col min="12809" max="12809" width="42.5703125" style="1" customWidth="1"/>
    <col min="12810" max="13056" width="9.140625" style="1"/>
    <col min="13057" max="13057" width="75" style="1" customWidth="1"/>
    <col min="13058" max="13058" width="17" style="1" bestFit="1" customWidth="1"/>
    <col min="13059" max="13059" width="10.140625" style="1" customWidth="1"/>
    <col min="13060" max="13064" width="10" style="1" customWidth="1"/>
    <col min="13065" max="13065" width="42.5703125" style="1" customWidth="1"/>
    <col min="13066" max="13312" width="9.140625" style="1"/>
    <col min="13313" max="13313" width="75" style="1" customWidth="1"/>
    <col min="13314" max="13314" width="17" style="1" bestFit="1" customWidth="1"/>
    <col min="13315" max="13315" width="10.140625" style="1" customWidth="1"/>
    <col min="13316" max="13320" width="10" style="1" customWidth="1"/>
    <col min="13321" max="13321" width="42.5703125" style="1" customWidth="1"/>
    <col min="13322" max="13568" width="9.140625" style="1"/>
    <col min="13569" max="13569" width="75" style="1" customWidth="1"/>
    <col min="13570" max="13570" width="17" style="1" bestFit="1" customWidth="1"/>
    <col min="13571" max="13571" width="10.140625" style="1" customWidth="1"/>
    <col min="13572" max="13576" width="10" style="1" customWidth="1"/>
    <col min="13577" max="13577" width="42.5703125" style="1" customWidth="1"/>
    <col min="13578" max="13824" width="9.140625" style="1"/>
    <col min="13825" max="13825" width="75" style="1" customWidth="1"/>
    <col min="13826" max="13826" width="17" style="1" bestFit="1" customWidth="1"/>
    <col min="13827" max="13827" width="10.140625" style="1" customWidth="1"/>
    <col min="13828" max="13832" width="10" style="1" customWidth="1"/>
    <col min="13833" max="13833" width="42.5703125" style="1" customWidth="1"/>
    <col min="13834" max="14080" width="9.140625" style="1"/>
    <col min="14081" max="14081" width="75" style="1" customWidth="1"/>
    <col min="14082" max="14082" width="17" style="1" bestFit="1" customWidth="1"/>
    <col min="14083" max="14083" width="10.140625" style="1" customWidth="1"/>
    <col min="14084" max="14088" width="10" style="1" customWidth="1"/>
    <col min="14089" max="14089" width="42.5703125" style="1" customWidth="1"/>
    <col min="14090" max="14336" width="9.140625" style="1"/>
    <col min="14337" max="14337" width="75" style="1" customWidth="1"/>
    <col min="14338" max="14338" width="17" style="1" bestFit="1" customWidth="1"/>
    <col min="14339" max="14339" width="10.140625" style="1" customWidth="1"/>
    <col min="14340" max="14344" width="10" style="1" customWidth="1"/>
    <col min="14345" max="14345" width="42.5703125" style="1" customWidth="1"/>
    <col min="14346" max="14592" width="9.140625" style="1"/>
    <col min="14593" max="14593" width="75" style="1" customWidth="1"/>
    <col min="14594" max="14594" width="17" style="1" bestFit="1" customWidth="1"/>
    <col min="14595" max="14595" width="10.140625" style="1" customWidth="1"/>
    <col min="14596" max="14600" width="10" style="1" customWidth="1"/>
    <col min="14601" max="14601" width="42.5703125" style="1" customWidth="1"/>
    <col min="14602" max="14848" width="9.140625" style="1"/>
    <col min="14849" max="14849" width="75" style="1" customWidth="1"/>
    <col min="14850" max="14850" width="17" style="1" bestFit="1" customWidth="1"/>
    <col min="14851" max="14851" width="10.140625" style="1" customWidth="1"/>
    <col min="14852" max="14856" width="10" style="1" customWidth="1"/>
    <col min="14857" max="14857" width="42.5703125" style="1" customWidth="1"/>
    <col min="14858" max="15104" width="9.140625" style="1"/>
    <col min="15105" max="15105" width="75" style="1" customWidth="1"/>
    <col min="15106" max="15106" width="17" style="1" bestFit="1" customWidth="1"/>
    <col min="15107" max="15107" width="10.140625" style="1" customWidth="1"/>
    <col min="15108" max="15112" width="10" style="1" customWidth="1"/>
    <col min="15113" max="15113" width="42.5703125" style="1" customWidth="1"/>
    <col min="15114" max="15360" width="9.140625" style="1"/>
    <col min="15361" max="15361" width="75" style="1" customWidth="1"/>
    <col min="15362" max="15362" width="17" style="1" bestFit="1" customWidth="1"/>
    <col min="15363" max="15363" width="10.140625" style="1" customWidth="1"/>
    <col min="15364" max="15368" width="10" style="1" customWidth="1"/>
    <col min="15369" max="15369" width="42.5703125" style="1" customWidth="1"/>
    <col min="15370" max="15616" width="9.140625" style="1"/>
    <col min="15617" max="15617" width="75" style="1" customWidth="1"/>
    <col min="15618" max="15618" width="17" style="1" bestFit="1" customWidth="1"/>
    <col min="15619" max="15619" width="10.140625" style="1" customWidth="1"/>
    <col min="15620" max="15624" width="10" style="1" customWidth="1"/>
    <col min="15625" max="15625" width="42.5703125" style="1" customWidth="1"/>
    <col min="15626" max="15872" width="9.140625" style="1"/>
    <col min="15873" max="15873" width="75" style="1" customWidth="1"/>
    <col min="15874" max="15874" width="17" style="1" bestFit="1" customWidth="1"/>
    <col min="15875" max="15875" width="10.140625" style="1" customWidth="1"/>
    <col min="15876" max="15880" width="10" style="1" customWidth="1"/>
    <col min="15881" max="15881" width="42.5703125" style="1" customWidth="1"/>
    <col min="15882" max="16128" width="9.140625" style="1"/>
    <col min="16129" max="16129" width="75" style="1" customWidth="1"/>
    <col min="16130" max="16130" width="17" style="1" bestFit="1" customWidth="1"/>
    <col min="16131" max="16131" width="10.140625" style="1" customWidth="1"/>
    <col min="16132" max="16136" width="10" style="1" customWidth="1"/>
    <col min="16137" max="16137" width="42.5703125" style="1" customWidth="1"/>
    <col min="16138" max="16384" width="9.140625" style="1"/>
  </cols>
  <sheetData>
    <row r="1" spans="1:9" ht="11.25" customHeight="1" x14ac:dyDescent="0.2">
      <c r="A1" s="6"/>
      <c r="B1" s="7"/>
      <c r="C1" s="7"/>
      <c r="D1" s="7"/>
      <c r="E1" s="7"/>
      <c r="F1" s="7"/>
      <c r="G1" s="7"/>
      <c r="H1" s="7"/>
      <c r="I1" s="8"/>
    </row>
    <row r="2" spans="1:9" ht="11.25" customHeight="1" x14ac:dyDescent="0.2">
      <c r="A2" s="9"/>
      <c r="B2" s="10"/>
      <c r="C2" s="10"/>
      <c r="D2" s="10"/>
      <c r="E2" s="10"/>
      <c r="F2" s="10"/>
      <c r="G2" s="10"/>
      <c r="H2" s="10"/>
      <c r="I2" s="11"/>
    </row>
    <row r="3" spans="1:9" s="30" customFormat="1" ht="15" customHeight="1" x14ac:dyDescent="0.25">
      <c r="A3" s="12" t="s">
        <v>1</v>
      </c>
      <c r="B3" s="13"/>
      <c r="C3" s="13"/>
      <c r="D3" s="13"/>
      <c r="E3" s="13"/>
      <c r="F3" s="13"/>
      <c r="G3" s="13"/>
      <c r="H3" s="13"/>
      <c r="I3" s="14"/>
    </row>
    <row r="4" spans="1:9" s="30" customFormat="1" ht="11.25" customHeight="1" x14ac:dyDescent="0.25">
      <c r="A4" s="9"/>
      <c r="B4" s="10"/>
      <c r="C4" s="10"/>
      <c r="D4" s="10"/>
      <c r="E4" s="10"/>
      <c r="F4" s="10"/>
      <c r="G4" s="10"/>
      <c r="H4" s="10"/>
      <c r="I4" s="11"/>
    </row>
    <row r="5" spans="1:9" ht="16.5" customHeight="1" x14ac:dyDescent="0.2">
      <c r="A5" s="12" t="s">
        <v>2</v>
      </c>
      <c r="B5" s="13"/>
      <c r="C5" s="13"/>
      <c r="D5" s="13"/>
      <c r="E5" s="13"/>
      <c r="F5" s="13"/>
      <c r="G5" s="13"/>
      <c r="H5" s="13"/>
      <c r="I5" s="14"/>
    </row>
    <row r="6" spans="1:9" ht="11.25" customHeight="1" x14ac:dyDescent="0.2">
      <c r="A6" s="9"/>
      <c r="B6" s="10"/>
      <c r="C6" s="10"/>
      <c r="D6" s="10"/>
      <c r="E6" s="10"/>
      <c r="F6" s="10"/>
      <c r="G6" s="10"/>
      <c r="H6" s="10"/>
      <c r="I6" s="11"/>
    </row>
    <row r="7" spans="1:9" ht="11.25" customHeight="1" x14ac:dyDescent="0.2">
      <c r="A7" s="9"/>
      <c r="B7" s="10"/>
      <c r="C7" s="10"/>
      <c r="D7" s="10"/>
      <c r="E7" s="10"/>
      <c r="F7" s="10"/>
      <c r="G7" s="10"/>
      <c r="H7" s="10"/>
      <c r="I7" s="11"/>
    </row>
    <row r="8" spans="1:9" ht="12" customHeight="1" thickBot="1" x14ac:dyDescent="0.25">
      <c r="A8" s="15"/>
      <c r="B8" s="16"/>
      <c r="C8" s="16"/>
      <c r="D8" s="16"/>
      <c r="E8" s="16"/>
      <c r="F8" s="16"/>
      <c r="G8" s="16"/>
      <c r="H8" s="16"/>
      <c r="I8" s="17"/>
    </row>
    <row r="9" spans="1:9" ht="21" customHeight="1" x14ac:dyDescent="0.2">
      <c r="A9" s="2" t="s">
        <v>13</v>
      </c>
      <c r="B9" s="3"/>
      <c r="C9" s="3"/>
      <c r="D9" s="3"/>
      <c r="E9" s="3"/>
      <c r="F9" s="3"/>
      <c r="G9" s="3"/>
      <c r="H9" s="3"/>
      <c r="I9" s="4"/>
    </row>
    <row r="10" spans="1:9" s="30" customFormat="1" ht="21" customHeight="1" thickBot="1" x14ac:dyDescent="0.3">
      <c r="A10" s="18" t="s">
        <v>14</v>
      </c>
      <c r="B10" s="19"/>
      <c r="C10" s="19"/>
      <c r="D10" s="19"/>
      <c r="E10" s="19"/>
      <c r="F10" s="19"/>
      <c r="G10" s="19"/>
      <c r="H10" s="19"/>
      <c r="I10" s="20"/>
    </row>
    <row r="11" spans="1:9" s="30" customFormat="1" ht="15" customHeight="1" thickBot="1" x14ac:dyDescent="0.3">
      <c r="A11" s="21" t="s">
        <v>3</v>
      </c>
      <c r="B11" s="22"/>
      <c r="C11" s="22"/>
      <c r="D11" s="22"/>
      <c r="E11" s="22"/>
      <c r="F11" s="22"/>
      <c r="G11" s="22"/>
      <c r="H11" s="22"/>
      <c r="I11" s="23"/>
    </row>
    <row r="12" spans="1:9" ht="16.5" thickBot="1" x14ac:dyDescent="0.25">
      <c r="A12" s="63"/>
      <c r="B12" s="25">
        <v>0</v>
      </c>
      <c r="C12" s="24"/>
      <c r="D12" s="24"/>
      <c r="E12" s="24"/>
      <c r="F12" s="24"/>
      <c r="G12" s="24"/>
      <c r="H12" s="24"/>
      <c r="I12" s="26"/>
    </row>
    <row r="13" spans="1:9" ht="12" thickBot="1" x14ac:dyDescent="0.25">
      <c r="A13" s="27" t="s">
        <v>15</v>
      </c>
      <c r="B13" s="28"/>
      <c r="C13" s="28"/>
      <c r="D13" s="28"/>
      <c r="E13" s="28"/>
      <c r="F13" s="28"/>
      <c r="G13" s="28"/>
      <c r="H13" s="28"/>
      <c r="I13" s="29"/>
    </row>
    <row r="14" spans="1:9" ht="12" thickBot="1" x14ac:dyDescent="0.25">
      <c r="A14" s="31" t="s">
        <v>4</v>
      </c>
      <c r="B14" s="32" t="s">
        <v>5</v>
      </c>
      <c r="C14" s="33"/>
      <c r="D14" s="32" t="s">
        <v>6</v>
      </c>
      <c r="E14" s="32" t="s">
        <v>7</v>
      </c>
      <c r="F14" s="33" t="s">
        <v>8</v>
      </c>
      <c r="G14" s="33" t="s">
        <v>9</v>
      </c>
      <c r="H14" s="33" t="s">
        <v>10</v>
      </c>
      <c r="I14" s="34" t="s">
        <v>11</v>
      </c>
    </row>
    <row r="15" spans="1:9" x14ac:dyDescent="0.2">
      <c r="A15" s="41" t="s">
        <v>16</v>
      </c>
      <c r="B15" s="42">
        <v>223.64</v>
      </c>
      <c r="C15" s="37"/>
      <c r="D15" s="38">
        <f>ROUND(B15*$B$12,2)</f>
        <v>0</v>
      </c>
      <c r="E15" s="38">
        <f>ROUND(B15*0.1,2)</f>
        <v>22.36</v>
      </c>
      <c r="F15" s="38">
        <f>ROUND(B15*0.05,2)</f>
        <v>11.18</v>
      </c>
      <c r="G15" s="44">
        <f>ROUND(B15*0.05,2)</f>
        <v>11.18</v>
      </c>
      <c r="H15" s="39">
        <f>ROUND(B15*0.05,2)</f>
        <v>11.18</v>
      </c>
      <c r="I15" s="40">
        <f>SUM(B15,D15:H15)</f>
        <v>279.54000000000002</v>
      </c>
    </row>
    <row r="16" spans="1:9" x14ac:dyDescent="0.2">
      <c r="A16" s="41" t="s">
        <v>12</v>
      </c>
      <c r="B16" s="42">
        <v>7.26</v>
      </c>
      <c r="C16" s="43"/>
      <c r="D16" s="44">
        <f>ROUND(B16*$B$12,2)</f>
        <v>0</v>
      </c>
      <c r="E16" s="44">
        <f>ROUND(B16*0.1,2)</f>
        <v>0.73</v>
      </c>
      <c r="F16" s="44">
        <f>ROUND(B16*0.05,2)</f>
        <v>0.36</v>
      </c>
      <c r="G16" s="44">
        <f>ROUND(B16*0.05,2)</f>
        <v>0.36</v>
      </c>
      <c r="H16" s="39">
        <f>ROUND(B16*0.05,2)</f>
        <v>0.36</v>
      </c>
      <c r="I16" s="40">
        <f>SUM(B16:H16)</f>
        <v>9.0699999999999985</v>
      </c>
    </row>
    <row r="17" spans="1:9" x14ac:dyDescent="0.2">
      <c r="A17" s="45" t="s">
        <v>11</v>
      </c>
      <c r="B17" s="46"/>
      <c r="C17" s="46"/>
      <c r="D17" s="46"/>
      <c r="E17" s="46"/>
      <c r="F17" s="46"/>
      <c r="G17" s="46"/>
      <c r="H17" s="47"/>
      <c r="I17" s="48">
        <f>SUM(I15:I16)</f>
        <v>288.61</v>
      </c>
    </row>
    <row r="18" spans="1:9" x14ac:dyDescent="0.2">
      <c r="A18" s="54" t="s">
        <v>17</v>
      </c>
      <c r="B18" s="55">
        <v>111.93</v>
      </c>
      <c r="C18" s="61"/>
      <c r="D18" s="52">
        <f>ROUND(B18*$B$12,2)</f>
        <v>0</v>
      </c>
      <c r="E18" s="52">
        <f>ROUND(B18*0.1,2)</f>
        <v>11.19</v>
      </c>
      <c r="F18" s="52">
        <f>ROUND(B18*0.05,2)</f>
        <v>5.6</v>
      </c>
      <c r="G18" s="51">
        <f>ROUND(B18*0.05,2)</f>
        <v>5.6</v>
      </c>
      <c r="H18" s="51">
        <f>ROUND(B18*0.05,2)</f>
        <v>5.6</v>
      </c>
      <c r="I18" s="53">
        <f>SUM(B18:H18)</f>
        <v>139.91999999999999</v>
      </c>
    </row>
    <row r="19" spans="1:9" x14ac:dyDescent="0.2">
      <c r="A19" s="54" t="s">
        <v>12</v>
      </c>
      <c r="B19" s="55">
        <v>7.26</v>
      </c>
      <c r="C19" s="61"/>
      <c r="D19" s="52">
        <f>ROUND(B19*$B$12,2)</f>
        <v>0</v>
      </c>
      <c r="E19" s="52">
        <f>ROUND(B19*0.1,2)</f>
        <v>0.73</v>
      </c>
      <c r="F19" s="52">
        <f>ROUND(B19*0.05,2)</f>
        <v>0.36</v>
      </c>
      <c r="G19" s="51">
        <f>ROUND(B19*0.05,2)</f>
        <v>0.36</v>
      </c>
      <c r="H19" s="51">
        <f>ROUND(B19*0.05,2)</f>
        <v>0.36</v>
      </c>
      <c r="I19" s="53">
        <f>SUM(B19,D19,E19,F19,G19,H19)</f>
        <v>9.0699999999999985</v>
      </c>
    </row>
    <row r="20" spans="1:9" x14ac:dyDescent="0.2">
      <c r="A20" s="56" t="s">
        <v>11</v>
      </c>
      <c r="B20" s="57"/>
      <c r="C20" s="57"/>
      <c r="D20" s="57"/>
      <c r="E20" s="57"/>
      <c r="F20" s="57"/>
      <c r="G20" s="57"/>
      <c r="H20" s="58"/>
      <c r="I20" s="59">
        <f>SUM(I18:I19)</f>
        <v>148.98999999999998</v>
      </c>
    </row>
    <row r="21" spans="1:9" x14ac:dyDescent="0.2">
      <c r="A21" s="66" t="s">
        <v>18</v>
      </c>
      <c r="B21" s="36">
        <v>20.99</v>
      </c>
      <c r="C21" s="43"/>
      <c r="D21" s="44">
        <f>ROUND(B21*$B$12,2)</f>
        <v>0</v>
      </c>
      <c r="E21" s="44">
        <f>ROUND(B21*0.1,2)</f>
        <v>2.1</v>
      </c>
      <c r="F21" s="44">
        <f>ROUND(B21*0.05,2)</f>
        <v>1.05</v>
      </c>
      <c r="G21" s="44">
        <f>ROUND(B21*0.05,2)</f>
        <v>1.05</v>
      </c>
      <c r="H21" s="39">
        <f>ROUND(B21*0.05,2)</f>
        <v>1.05</v>
      </c>
      <c r="I21" s="40">
        <f>SUM(B21:H21)</f>
        <v>26.240000000000002</v>
      </c>
    </row>
    <row r="22" spans="1:9" x14ac:dyDescent="0.2">
      <c r="A22" s="41" t="s">
        <v>12</v>
      </c>
      <c r="B22" s="42">
        <v>7.26</v>
      </c>
      <c r="C22" s="43"/>
      <c r="D22" s="44">
        <f>ROUND(B22*$B$12,2)</f>
        <v>0</v>
      </c>
      <c r="E22" s="44">
        <f>ROUND(B22*0.1,2)</f>
        <v>0.73</v>
      </c>
      <c r="F22" s="44">
        <f>ROUND(B22*0.05,2)</f>
        <v>0.36</v>
      </c>
      <c r="G22" s="44">
        <f>ROUND(B22*0.05,2)</f>
        <v>0.36</v>
      </c>
      <c r="H22" s="39">
        <f>ROUND(B22*0.05,2)</f>
        <v>0.36</v>
      </c>
      <c r="I22" s="40">
        <f>SUM(B22,D22,E22,F22,G22,H22)</f>
        <v>9.0699999999999985</v>
      </c>
    </row>
    <row r="23" spans="1:9" x14ac:dyDescent="0.2">
      <c r="A23" s="45" t="s">
        <v>11</v>
      </c>
      <c r="B23" s="46"/>
      <c r="C23" s="46"/>
      <c r="D23" s="46"/>
      <c r="E23" s="46"/>
      <c r="F23" s="46"/>
      <c r="G23" s="46"/>
      <c r="H23" s="47"/>
      <c r="I23" s="48">
        <f>SUM(I21:I22)</f>
        <v>35.31</v>
      </c>
    </row>
    <row r="24" spans="1:9" s="30" customFormat="1" x14ac:dyDescent="0.2">
      <c r="A24" s="54" t="s">
        <v>19</v>
      </c>
      <c r="B24" s="67">
        <v>27.95</v>
      </c>
      <c r="C24" s="68"/>
      <c r="D24" s="68"/>
      <c r="E24" s="68"/>
      <c r="F24" s="68"/>
      <c r="G24" s="68"/>
      <c r="H24" s="68"/>
      <c r="I24" s="69"/>
    </row>
    <row r="25" spans="1:9" s="30" customFormat="1" ht="12" thickBot="1" x14ac:dyDescent="0.25">
      <c r="A25" s="70" t="s">
        <v>20</v>
      </c>
      <c r="B25" s="71">
        <v>35</v>
      </c>
      <c r="C25" s="72"/>
      <c r="D25" s="72"/>
      <c r="E25" s="72"/>
      <c r="F25" s="72"/>
      <c r="G25" s="72"/>
      <c r="H25" s="72"/>
      <c r="I25" s="73"/>
    </row>
    <row r="26" spans="1:9" ht="12" thickBot="1" x14ac:dyDescent="0.25">
      <c r="A26" s="27" t="s">
        <v>21</v>
      </c>
      <c r="B26" s="28"/>
      <c r="C26" s="28"/>
      <c r="D26" s="28"/>
      <c r="E26" s="28"/>
      <c r="F26" s="28"/>
      <c r="G26" s="28"/>
      <c r="H26" s="28"/>
      <c r="I26" s="29"/>
    </row>
    <row r="27" spans="1:9" ht="12" thickBot="1" x14ac:dyDescent="0.25">
      <c r="A27" s="31" t="s">
        <v>4</v>
      </c>
      <c r="B27" s="32" t="s">
        <v>5</v>
      </c>
      <c r="C27" s="33"/>
      <c r="D27" s="32" t="s">
        <v>6</v>
      </c>
      <c r="E27" s="32" t="s">
        <v>7</v>
      </c>
      <c r="F27" s="33" t="s">
        <v>8</v>
      </c>
      <c r="G27" s="33" t="s">
        <v>9</v>
      </c>
      <c r="H27" s="33" t="s">
        <v>10</v>
      </c>
      <c r="I27" s="34" t="s">
        <v>11</v>
      </c>
    </row>
    <row r="28" spans="1:9" x14ac:dyDescent="0.2">
      <c r="A28" s="41" t="s">
        <v>22</v>
      </c>
      <c r="B28" s="42">
        <v>674.1</v>
      </c>
      <c r="C28" s="37"/>
      <c r="D28" s="44">
        <f>ROUND(B28*$B$12,2)</f>
        <v>0</v>
      </c>
      <c r="E28" s="38">
        <f>ROUND(B28*0.1,2)</f>
        <v>67.41</v>
      </c>
      <c r="F28" s="38">
        <f>ROUND(B28*0.05,2)</f>
        <v>33.71</v>
      </c>
      <c r="G28" s="44">
        <f>ROUND(B28*0.05,2)</f>
        <v>33.71</v>
      </c>
      <c r="H28" s="39">
        <f>ROUND(B28*0.05,2)</f>
        <v>33.71</v>
      </c>
      <c r="I28" s="40">
        <f>SUM(B28:H28)</f>
        <v>842.6400000000001</v>
      </c>
    </row>
    <row r="29" spans="1:9" x14ac:dyDescent="0.2">
      <c r="A29" s="41" t="s">
        <v>12</v>
      </c>
      <c r="B29" s="42">
        <v>7.26</v>
      </c>
      <c r="C29" s="43"/>
      <c r="D29" s="44">
        <f>ROUND(B29*$B$12,2)</f>
        <v>0</v>
      </c>
      <c r="E29" s="44">
        <f>ROUND(B29*0.1,2)</f>
        <v>0.73</v>
      </c>
      <c r="F29" s="44">
        <f>ROUND(B29*0.05,2)</f>
        <v>0.36</v>
      </c>
      <c r="G29" s="44">
        <f>ROUND(B29*0.05,2)</f>
        <v>0.36</v>
      </c>
      <c r="H29" s="39">
        <f>ROUND(B29*0.05,2)</f>
        <v>0.36</v>
      </c>
      <c r="I29" s="40">
        <f>SUM(B29,D29,E29,F29,G29,H29)</f>
        <v>9.0699999999999985</v>
      </c>
    </row>
    <row r="30" spans="1:9" x14ac:dyDescent="0.2">
      <c r="A30" s="45" t="s">
        <v>11</v>
      </c>
      <c r="B30" s="46"/>
      <c r="C30" s="46"/>
      <c r="D30" s="46"/>
      <c r="E30" s="46"/>
      <c r="F30" s="46"/>
      <c r="G30" s="46"/>
      <c r="H30" s="47"/>
      <c r="I30" s="48">
        <f>SUM(I28:I29)</f>
        <v>851.71000000000015</v>
      </c>
    </row>
    <row r="31" spans="1:9" x14ac:dyDescent="0.2">
      <c r="A31" s="54" t="s">
        <v>17</v>
      </c>
      <c r="B31" s="55">
        <v>111.93</v>
      </c>
      <c r="C31" s="61"/>
      <c r="D31" s="52">
        <f>ROUND(B31*$B$12,2)</f>
        <v>0</v>
      </c>
      <c r="E31" s="52">
        <f>ROUND(B31*0.1,2)</f>
        <v>11.19</v>
      </c>
      <c r="F31" s="52">
        <f>ROUND(B31*0.05,2)</f>
        <v>5.6</v>
      </c>
      <c r="G31" s="51">
        <f>ROUND(B31*0.05,2)</f>
        <v>5.6</v>
      </c>
      <c r="H31" s="51">
        <f>ROUND(B31*0.05,2)</f>
        <v>5.6</v>
      </c>
      <c r="I31" s="53">
        <f>SUM(B31:H31)</f>
        <v>139.91999999999999</v>
      </c>
    </row>
    <row r="32" spans="1:9" x14ac:dyDescent="0.2">
      <c r="A32" s="54" t="s">
        <v>12</v>
      </c>
      <c r="B32" s="55">
        <v>7.26</v>
      </c>
      <c r="C32" s="61"/>
      <c r="D32" s="52">
        <f>ROUND(B32*$B$12,2)</f>
        <v>0</v>
      </c>
      <c r="E32" s="52">
        <f>ROUND(B32*0.1,2)</f>
        <v>0.73</v>
      </c>
      <c r="F32" s="52">
        <f>ROUND(B32*0.05,2)</f>
        <v>0.36</v>
      </c>
      <c r="G32" s="51">
        <f>ROUND(B32*0.05,2)</f>
        <v>0.36</v>
      </c>
      <c r="H32" s="51">
        <f>ROUND(B32*0.05,2)</f>
        <v>0.36</v>
      </c>
      <c r="I32" s="53">
        <f>SUM(B32,D32,E32,F32,G32,H32)</f>
        <v>9.0699999999999985</v>
      </c>
    </row>
    <row r="33" spans="1:9" s="30" customFormat="1" x14ac:dyDescent="0.2">
      <c r="A33" s="56" t="s">
        <v>11</v>
      </c>
      <c r="B33" s="57"/>
      <c r="C33" s="57"/>
      <c r="D33" s="57"/>
      <c r="E33" s="57"/>
      <c r="F33" s="57"/>
      <c r="G33" s="57"/>
      <c r="H33" s="58"/>
      <c r="I33" s="59">
        <f>SUM(I31:I32)</f>
        <v>148.98999999999998</v>
      </c>
    </row>
    <row r="34" spans="1:9" s="30" customFormat="1" x14ac:dyDescent="0.2">
      <c r="A34" s="66" t="s">
        <v>18</v>
      </c>
      <c r="B34" s="36">
        <v>20.99</v>
      </c>
      <c r="C34" s="43"/>
      <c r="D34" s="44">
        <f>ROUND(B34*$B$12,2)</f>
        <v>0</v>
      </c>
      <c r="E34" s="44">
        <f>ROUND(B34*0.1,2)</f>
        <v>2.1</v>
      </c>
      <c r="F34" s="44">
        <f>ROUND(B34*0.05,2)</f>
        <v>1.05</v>
      </c>
      <c r="G34" s="44">
        <f>ROUND(B34*0.05,2)</f>
        <v>1.05</v>
      </c>
      <c r="H34" s="39">
        <f>ROUND(B34*0.05,2)</f>
        <v>1.05</v>
      </c>
      <c r="I34" s="40">
        <f>SUM(B34,D34,E34,F34,G34,H34)</f>
        <v>26.240000000000002</v>
      </c>
    </row>
    <row r="35" spans="1:9" s="30" customFormat="1" x14ac:dyDescent="0.2">
      <c r="A35" s="41" t="s">
        <v>12</v>
      </c>
      <c r="B35" s="42">
        <v>7.26</v>
      </c>
      <c r="C35" s="43"/>
      <c r="D35" s="44">
        <f>ROUND(B35*$B$12,2)</f>
        <v>0</v>
      </c>
      <c r="E35" s="44">
        <f>ROUND(B35*0.1,2)</f>
        <v>0.73</v>
      </c>
      <c r="F35" s="44">
        <f>ROUND(B35*0.05,2)</f>
        <v>0.36</v>
      </c>
      <c r="G35" s="44">
        <f>ROUND(B35*0.05,2)</f>
        <v>0.36</v>
      </c>
      <c r="H35" s="39">
        <f>ROUND(B35*0.05,2)</f>
        <v>0.36</v>
      </c>
      <c r="I35" s="40">
        <f>SUM(B35,D35,E35,F35,G35,H35)</f>
        <v>9.0699999999999985</v>
      </c>
    </row>
    <row r="36" spans="1:9" x14ac:dyDescent="0.2">
      <c r="A36" s="45" t="s">
        <v>11</v>
      </c>
      <c r="B36" s="46"/>
      <c r="C36" s="46"/>
      <c r="D36" s="46"/>
      <c r="E36" s="46"/>
      <c r="F36" s="46"/>
      <c r="G36" s="46"/>
      <c r="H36" s="47"/>
      <c r="I36" s="48">
        <f>SUM(I34:I35)</f>
        <v>35.31</v>
      </c>
    </row>
    <row r="37" spans="1:9" x14ac:dyDescent="0.2">
      <c r="A37" s="54" t="s">
        <v>19</v>
      </c>
      <c r="B37" s="67">
        <v>111.82</v>
      </c>
      <c r="C37" s="68"/>
      <c r="D37" s="68"/>
      <c r="E37" s="68"/>
      <c r="F37" s="68"/>
      <c r="G37" s="68"/>
      <c r="H37" s="68"/>
      <c r="I37" s="69"/>
    </row>
    <row r="38" spans="1:9" ht="12" thickBot="1" x14ac:dyDescent="0.25">
      <c r="A38" s="70" t="s">
        <v>20</v>
      </c>
      <c r="B38" s="74">
        <v>35</v>
      </c>
      <c r="C38" s="75"/>
      <c r="D38" s="75"/>
      <c r="E38" s="75"/>
      <c r="F38" s="75"/>
      <c r="G38" s="75"/>
      <c r="H38" s="75"/>
      <c r="I38" s="76"/>
    </row>
    <row r="39" spans="1:9" ht="12" thickBot="1" x14ac:dyDescent="0.25">
      <c r="A39" s="27" t="s">
        <v>23</v>
      </c>
      <c r="B39" s="28"/>
      <c r="C39" s="28"/>
      <c r="D39" s="28"/>
      <c r="E39" s="28"/>
      <c r="F39" s="28"/>
      <c r="G39" s="28"/>
      <c r="H39" s="28"/>
      <c r="I39" s="29"/>
    </row>
    <row r="40" spans="1:9" ht="12" thickBot="1" x14ac:dyDescent="0.25">
      <c r="A40" s="31" t="s">
        <v>4</v>
      </c>
      <c r="B40" s="32" t="s">
        <v>5</v>
      </c>
      <c r="C40" s="33"/>
      <c r="D40" s="32" t="s">
        <v>6</v>
      </c>
      <c r="E40" s="32" t="s">
        <v>7</v>
      </c>
      <c r="F40" s="33" t="s">
        <v>8</v>
      </c>
      <c r="G40" s="33" t="s">
        <v>9</v>
      </c>
      <c r="H40" s="33" t="s">
        <v>10</v>
      </c>
      <c r="I40" s="34" t="s">
        <v>11</v>
      </c>
    </row>
    <row r="41" spans="1:9" x14ac:dyDescent="0.2">
      <c r="A41" s="35" t="s">
        <v>24</v>
      </c>
      <c r="B41" s="36">
        <v>111.82</v>
      </c>
      <c r="C41" s="37"/>
      <c r="D41" s="44">
        <f>ROUND(B41*$B$12,2)</f>
        <v>0</v>
      </c>
      <c r="E41" s="38">
        <f>ROUND(B41*0.1,2)</f>
        <v>11.18</v>
      </c>
      <c r="F41" s="38">
        <f>ROUND(B41*0.05,2)</f>
        <v>5.59</v>
      </c>
      <c r="G41" s="44">
        <f>ROUND(B41*0.05,2)</f>
        <v>5.59</v>
      </c>
      <c r="H41" s="39">
        <f>ROUND(B41*0.05,2)</f>
        <v>5.59</v>
      </c>
      <c r="I41" s="40">
        <f>SUM(B41:H41)</f>
        <v>139.77000000000001</v>
      </c>
    </row>
    <row r="42" spans="1:9" x14ac:dyDescent="0.2">
      <c r="A42" s="41" t="s">
        <v>12</v>
      </c>
      <c r="B42" s="42">
        <v>7.26</v>
      </c>
      <c r="C42" s="43"/>
      <c r="D42" s="44">
        <f>ROUND(B42*$B$12,2)</f>
        <v>0</v>
      </c>
      <c r="E42" s="44">
        <f>ROUND(B42*0.1,2)</f>
        <v>0.73</v>
      </c>
      <c r="F42" s="44">
        <f>ROUND(B42*0.05,2)</f>
        <v>0.36</v>
      </c>
      <c r="G42" s="44">
        <f>ROUND(B42*0.05,2)</f>
        <v>0.36</v>
      </c>
      <c r="H42" s="39">
        <f>ROUND(B42*0.05,2)</f>
        <v>0.36</v>
      </c>
      <c r="I42" s="40">
        <f>SUM(B42,D42,E42,F42,G42,H42)</f>
        <v>9.0699999999999985</v>
      </c>
    </row>
    <row r="43" spans="1:9" x14ac:dyDescent="0.2">
      <c r="A43" s="45" t="s">
        <v>11</v>
      </c>
      <c r="B43" s="46"/>
      <c r="C43" s="46"/>
      <c r="D43" s="46"/>
      <c r="E43" s="46"/>
      <c r="F43" s="46"/>
      <c r="G43" s="46"/>
      <c r="H43" s="47"/>
      <c r="I43" s="48">
        <f>SUM(I41:I42)</f>
        <v>148.84</v>
      </c>
    </row>
    <row r="44" spans="1:9" ht="13.5" customHeight="1" x14ac:dyDescent="0.2">
      <c r="A44" s="54" t="s">
        <v>18</v>
      </c>
      <c r="B44" s="55">
        <v>14.03</v>
      </c>
      <c r="C44" s="61"/>
      <c r="D44" s="52">
        <f>ROUND(B44*$B$12,2)</f>
        <v>0</v>
      </c>
      <c r="E44" s="52">
        <f>ROUND(B44*0.1,2)</f>
        <v>1.4</v>
      </c>
      <c r="F44" s="52">
        <f>ROUND(B44*0.05,2)</f>
        <v>0.7</v>
      </c>
      <c r="G44" s="51">
        <f>ROUND(B44*0.05,2)</f>
        <v>0.7</v>
      </c>
      <c r="H44" s="51">
        <f>ROUND(B44*0.05,2)</f>
        <v>0.7</v>
      </c>
      <c r="I44" s="53">
        <f>SUM(B44,D44,E44,F44,G44,H44)</f>
        <v>17.529999999999998</v>
      </c>
    </row>
    <row r="45" spans="1:9" x14ac:dyDescent="0.2">
      <c r="A45" s="54" t="s">
        <v>12</v>
      </c>
      <c r="B45" s="55">
        <v>7.26</v>
      </c>
      <c r="C45" s="61"/>
      <c r="D45" s="52">
        <f>ROUND(B45*$B$12,2)</f>
        <v>0</v>
      </c>
      <c r="E45" s="52">
        <f>ROUND(B45*0.1,2)</f>
        <v>0.73</v>
      </c>
      <c r="F45" s="52">
        <f>ROUND(B45*0.05,2)</f>
        <v>0.36</v>
      </c>
      <c r="G45" s="51">
        <f>ROUND(B45*0.05,2)</f>
        <v>0.36</v>
      </c>
      <c r="H45" s="51">
        <f>ROUND(B45*0.05,2)</f>
        <v>0.36</v>
      </c>
      <c r="I45" s="53">
        <f>SUM(B45,D45,E45,F45,G45,H45)</f>
        <v>9.0699999999999985</v>
      </c>
    </row>
    <row r="46" spans="1:9" x14ac:dyDescent="0.2">
      <c r="A46" s="56" t="s">
        <v>11</v>
      </c>
      <c r="B46" s="57"/>
      <c r="C46" s="57"/>
      <c r="D46" s="57"/>
      <c r="E46" s="57"/>
      <c r="F46" s="57"/>
      <c r="G46" s="57"/>
      <c r="H46" s="58"/>
      <c r="I46" s="59">
        <f>SUM(I44:I45)</f>
        <v>26.599999999999994</v>
      </c>
    </row>
    <row r="47" spans="1:9" ht="12" thickBot="1" x14ac:dyDescent="0.25">
      <c r="A47" s="70" t="s">
        <v>25</v>
      </c>
      <c r="B47" s="74">
        <v>35</v>
      </c>
      <c r="C47" s="75"/>
      <c r="D47" s="75"/>
      <c r="E47" s="75"/>
      <c r="F47" s="75"/>
      <c r="G47" s="75"/>
      <c r="H47" s="75"/>
      <c r="I47" s="76"/>
    </row>
    <row r="48" spans="1:9" ht="12" thickBot="1" x14ac:dyDescent="0.25">
      <c r="A48" s="27" t="s">
        <v>26</v>
      </c>
      <c r="B48" s="28"/>
      <c r="C48" s="28"/>
      <c r="D48" s="28"/>
      <c r="E48" s="28"/>
      <c r="F48" s="28"/>
      <c r="G48" s="28"/>
      <c r="H48" s="28"/>
      <c r="I48" s="29"/>
    </row>
    <row r="49" spans="1:9" ht="12" thickBot="1" x14ac:dyDescent="0.25">
      <c r="A49" s="31" t="s">
        <v>4</v>
      </c>
      <c r="B49" s="32" t="s">
        <v>5</v>
      </c>
      <c r="C49" s="33"/>
      <c r="D49" s="32" t="s">
        <v>6</v>
      </c>
      <c r="E49" s="32" t="s">
        <v>7</v>
      </c>
      <c r="F49" s="33" t="s">
        <v>8</v>
      </c>
      <c r="G49" s="33" t="s">
        <v>9</v>
      </c>
      <c r="H49" s="33" t="s">
        <v>10</v>
      </c>
      <c r="I49" s="34" t="s">
        <v>11</v>
      </c>
    </row>
    <row r="50" spans="1:9" x14ac:dyDescent="0.2">
      <c r="A50" s="35" t="s">
        <v>27</v>
      </c>
      <c r="B50" s="36">
        <v>89.07</v>
      </c>
      <c r="C50" s="37"/>
      <c r="D50" s="44">
        <f>ROUND(B50*$B$12,2)</f>
        <v>0</v>
      </c>
      <c r="E50" s="38">
        <f>ROUND(B50*0.1,2)</f>
        <v>8.91</v>
      </c>
      <c r="F50" s="38">
        <f>ROUND(B50*0.05,2)</f>
        <v>4.45</v>
      </c>
      <c r="G50" s="44">
        <f>ROUND(B50*0.05,2)</f>
        <v>4.45</v>
      </c>
      <c r="H50" s="39">
        <f>ROUND(B50*0.05,2)</f>
        <v>4.45</v>
      </c>
      <c r="I50" s="49">
        <f>SUM(B50:H50)</f>
        <v>111.33</v>
      </c>
    </row>
    <row r="51" spans="1:9" x14ac:dyDescent="0.2">
      <c r="A51" s="77" t="s">
        <v>28</v>
      </c>
      <c r="B51" s="78"/>
      <c r="C51" s="78"/>
      <c r="D51" s="78"/>
      <c r="E51" s="78"/>
      <c r="F51" s="78"/>
      <c r="G51" s="78"/>
      <c r="H51" s="78"/>
      <c r="I51" s="79"/>
    </row>
    <row r="52" spans="1:9" ht="12" thickBot="1" x14ac:dyDescent="0.25">
      <c r="A52" s="80"/>
      <c r="B52" s="81"/>
      <c r="C52" s="81"/>
      <c r="D52" s="81"/>
      <c r="E52" s="81"/>
      <c r="F52" s="81"/>
      <c r="G52" s="81"/>
      <c r="H52" s="81"/>
      <c r="I52" s="82"/>
    </row>
    <row r="53" spans="1:9" x14ac:dyDescent="0.2">
      <c r="A53" s="83" t="s">
        <v>29</v>
      </c>
      <c r="B53" s="84"/>
      <c r="C53" s="84"/>
      <c r="D53" s="84"/>
      <c r="E53" s="84"/>
      <c r="F53" s="84"/>
      <c r="G53" s="84"/>
      <c r="H53" s="84"/>
      <c r="I53" s="85"/>
    </row>
    <row r="54" spans="1:9" ht="12" thickBot="1" x14ac:dyDescent="0.25">
      <c r="A54" s="86"/>
      <c r="B54" s="87"/>
      <c r="C54" s="87"/>
      <c r="D54" s="87"/>
      <c r="E54" s="87"/>
      <c r="F54" s="87"/>
      <c r="G54" s="87"/>
      <c r="H54" s="87"/>
      <c r="I54" s="88"/>
    </row>
    <row r="55" spans="1:9" ht="12" thickBot="1" x14ac:dyDescent="0.25">
      <c r="A55" s="27" t="s">
        <v>30</v>
      </c>
      <c r="B55" s="28"/>
      <c r="C55" s="28"/>
      <c r="D55" s="28"/>
      <c r="E55" s="28"/>
      <c r="F55" s="28"/>
      <c r="G55" s="28"/>
      <c r="H55" s="28"/>
      <c r="I55" s="29"/>
    </row>
    <row r="56" spans="1:9" ht="12" thickBot="1" x14ac:dyDescent="0.25">
      <c r="A56" s="31" t="s">
        <v>4</v>
      </c>
      <c r="B56" s="32" t="s">
        <v>5</v>
      </c>
      <c r="C56" s="33"/>
      <c r="D56" s="32" t="s">
        <v>6</v>
      </c>
      <c r="E56" s="32" t="s">
        <v>7</v>
      </c>
      <c r="F56" s="33" t="s">
        <v>8</v>
      </c>
      <c r="G56" s="33" t="s">
        <v>9</v>
      </c>
      <c r="H56" s="33" t="s">
        <v>10</v>
      </c>
      <c r="I56" s="34" t="s">
        <v>11</v>
      </c>
    </row>
    <row r="57" spans="1:9" x14ac:dyDescent="0.2">
      <c r="A57" s="41" t="s">
        <v>31</v>
      </c>
      <c r="B57" s="42">
        <v>14.03</v>
      </c>
      <c r="C57" s="43"/>
      <c r="D57" s="44">
        <f>ROUND(B57*$B$12,2)</f>
        <v>0</v>
      </c>
      <c r="E57" s="38">
        <f>ROUND(B57*0.1,2)</f>
        <v>1.4</v>
      </c>
      <c r="F57" s="38">
        <f>ROUND(B57*0.05,2)</f>
        <v>0.7</v>
      </c>
      <c r="G57" s="44">
        <f>ROUND(B57*0.05,2)</f>
        <v>0.7</v>
      </c>
      <c r="H57" s="39">
        <f>ROUND(B57*0.05,2)</f>
        <v>0.7</v>
      </c>
      <c r="I57" s="40">
        <f>SUM(B57,D57,E57,F57,G57,H57)</f>
        <v>17.529999999999998</v>
      </c>
    </row>
    <row r="58" spans="1:9" x14ac:dyDescent="0.2">
      <c r="A58" s="41" t="s">
        <v>12</v>
      </c>
      <c r="B58" s="42">
        <v>7.26</v>
      </c>
      <c r="C58" s="43"/>
      <c r="D58" s="44">
        <f>ROUND(B58*$B$12,2)</f>
        <v>0</v>
      </c>
      <c r="E58" s="44">
        <f>ROUND(B58*0.1,2)</f>
        <v>0.73</v>
      </c>
      <c r="F58" s="44">
        <f>ROUND(B58*0.05,2)</f>
        <v>0.36</v>
      </c>
      <c r="G58" s="44">
        <f>ROUND(B58*0.05,2)</f>
        <v>0.36</v>
      </c>
      <c r="H58" s="39">
        <f>ROUND(B58*0.05,2)</f>
        <v>0.36</v>
      </c>
      <c r="I58" s="40">
        <f>SUM(B58,D58,E58,F58,G58,H58)</f>
        <v>9.0699999999999985</v>
      </c>
    </row>
    <row r="59" spans="1:9" x14ac:dyDescent="0.2">
      <c r="A59" s="41" t="s">
        <v>32</v>
      </c>
      <c r="B59" s="42">
        <v>2.82</v>
      </c>
      <c r="C59" s="43"/>
      <c r="D59" s="44">
        <f>ROUND(B59*$B$12,2)</f>
        <v>0</v>
      </c>
      <c r="E59" s="44">
        <f>ROUND(B59*0.1,2)</f>
        <v>0.28000000000000003</v>
      </c>
      <c r="F59" s="44">
        <f>ROUND(B59*0.05,2)</f>
        <v>0.14000000000000001</v>
      </c>
      <c r="G59" s="44">
        <f>ROUND(B59*0.05,2)</f>
        <v>0.14000000000000001</v>
      </c>
      <c r="H59" s="39">
        <f>ROUND(B59*0.05,2)</f>
        <v>0.14000000000000001</v>
      </c>
      <c r="I59" s="40">
        <f>SUM(B59,D59,E59,F59,G59,H59)</f>
        <v>3.52</v>
      </c>
    </row>
    <row r="60" spans="1:9" ht="12" thickBot="1" x14ac:dyDescent="0.25">
      <c r="A60" s="45" t="s">
        <v>11</v>
      </c>
      <c r="B60" s="46"/>
      <c r="C60" s="46"/>
      <c r="D60" s="46"/>
      <c r="E60" s="46"/>
      <c r="F60" s="46"/>
      <c r="G60" s="46"/>
      <c r="H60" s="47"/>
      <c r="I60" s="48">
        <f>SUM(I57:I59)</f>
        <v>30.119999999999994</v>
      </c>
    </row>
    <row r="61" spans="1:9" ht="12" thickBot="1" x14ac:dyDescent="0.25">
      <c r="A61" s="27" t="s">
        <v>33</v>
      </c>
      <c r="B61" s="28"/>
      <c r="C61" s="28"/>
      <c r="D61" s="28"/>
      <c r="E61" s="28"/>
      <c r="F61" s="28"/>
      <c r="G61" s="28"/>
      <c r="H61" s="28"/>
      <c r="I61" s="29"/>
    </row>
    <row r="62" spans="1:9" ht="20.100000000000001" customHeight="1" x14ac:dyDescent="0.2">
      <c r="A62" s="89" t="s">
        <v>34</v>
      </c>
      <c r="B62" s="90"/>
      <c r="C62" s="90"/>
      <c r="D62" s="90"/>
      <c r="E62" s="90"/>
      <c r="F62" s="90"/>
      <c r="G62" s="90"/>
      <c r="H62" s="90"/>
      <c r="I62" s="91"/>
    </row>
    <row r="63" spans="1:9" ht="20.100000000000001" customHeight="1" thickBot="1" x14ac:dyDescent="0.25">
      <c r="A63" s="92" t="s">
        <v>35</v>
      </c>
      <c r="B63" s="93"/>
      <c r="C63" s="93"/>
      <c r="D63" s="93"/>
      <c r="E63" s="93"/>
      <c r="F63" s="93"/>
      <c r="G63" s="93"/>
      <c r="H63" s="93"/>
      <c r="I63" s="94"/>
    </row>
    <row r="64" spans="1:9" ht="12" thickBot="1" x14ac:dyDescent="0.25">
      <c r="A64" s="27" t="s">
        <v>36</v>
      </c>
      <c r="B64" s="28"/>
      <c r="C64" s="28"/>
      <c r="D64" s="28"/>
      <c r="E64" s="28"/>
      <c r="F64" s="28"/>
      <c r="G64" s="28"/>
      <c r="H64" s="28"/>
      <c r="I64" s="29"/>
    </row>
    <row r="65" spans="1:9" ht="12" thickBot="1" x14ac:dyDescent="0.25">
      <c r="A65" s="31" t="s">
        <v>4</v>
      </c>
      <c r="B65" s="32" t="s">
        <v>5</v>
      </c>
      <c r="C65" s="33"/>
      <c r="D65" s="32" t="s">
        <v>6</v>
      </c>
      <c r="E65" s="32" t="s">
        <v>7</v>
      </c>
      <c r="F65" s="33" t="s">
        <v>8</v>
      </c>
      <c r="G65" s="33" t="s">
        <v>9</v>
      </c>
      <c r="H65" s="33" t="s">
        <v>10</v>
      </c>
      <c r="I65" s="34" t="s">
        <v>11</v>
      </c>
    </row>
    <row r="66" spans="1:9" x14ac:dyDescent="0.2">
      <c r="A66" s="54" t="s">
        <v>37</v>
      </c>
      <c r="B66" s="55">
        <v>89.07</v>
      </c>
      <c r="C66" s="95"/>
      <c r="D66" s="52">
        <f>ROUND(B66*$B$12,2)</f>
        <v>0</v>
      </c>
      <c r="E66" s="52">
        <f>ROUND(B66*0.1,2)</f>
        <v>8.91</v>
      </c>
      <c r="F66" s="52">
        <f>ROUND(B66*0.05,2)</f>
        <v>4.45</v>
      </c>
      <c r="G66" s="51">
        <f>ROUND(B66*0.05,2)</f>
        <v>4.45</v>
      </c>
      <c r="H66" s="51">
        <f>ROUND(B66*0.05,2)</f>
        <v>4.45</v>
      </c>
      <c r="I66" s="53">
        <f>SUM(B66:H66)</f>
        <v>111.33</v>
      </c>
    </row>
    <row r="67" spans="1:9" x14ac:dyDescent="0.2">
      <c r="A67" s="54" t="s">
        <v>12</v>
      </c>
      <c r="B67" s="55">
        <v>7.26</v>
      </c>
      <c r="C67" s="61"/>
      <c r="D67" s="52">
        <f>ROUND(B67*$B$12,2)</f>
        <v>0</v>
      </c>
      <c r="E67" s="52">
        <f>ROUND(B67*0.1,2)</f>
        <v>0.73</v>
      </c>
      <c r="F67" s="52">
        <f>ROUND(B67*0.05,2)</f>
        <v>0.36</v>
      </c>
      <c r="G67" s="51">
        <f>ROUND(B67*0.05,2)</f>
        <v>0.36</v>
      </c>
      <c r="H67" s="51">
        <f>ROUND(B67*0.05,2)</f>
        <v>0.36</v>
      </c>
      <c r="I67" s="53">
        <f>SUM(B67,D67,E67,F67,G67,H67)</f>
        <v>9.0699999999999985</v>
      </c>
    </row>
    <row r="68" spans="1:9" x14ac:dyDescent="0.2">
      <c r="A68" s="56" t="s">
        <v>11</v>
      </c>
      <c r="B68" s="57"/>
      <c r="C68" s="57"/>
      <c r="D68" s="57"/>
      <c r="E68" s="57"/>
      <c r="F68" s="57"/>
      <c r="G68" s="57"/>
      <c r="H68" s="58"/>
      <c r="I68" s="59">
        <f>SUM(I66:I67)</f>
        <v>120.39999999999999</v>
      </c>
    </row>
    <row r="69" spans="1:9" x14ac:dyDescent="0.2">
      <c r="A69" s="96" t="s">
        <v>38</v>
      </c>
      <c r="B69" s="97">
        <v>28.09</v>
      </c>
      <c r="C69" s="43"/>
      <c r="D69" s="44">
        <f>ROUND(B69*$B$12,2)</f>
        <v>0</v>
      </c>
      <c r="E69" s="44">
        <f>ROUND(B69*0.1,2)</f>
        <v>2.81</v>
      </c>
      <c r="F69" s="44">
        <f>ROUND(B69*0.05,2)</f>
        <v>1.4</v>
      </c>
      <c r="G69" s="44">
        <f>ROUND(B69*0.05,2)</f>
        <v>1.4</v>
      </c>
      <c r="H69" s="39">
        <f>ROUND(B69*0.05,2)</f>
        <v>1.4</v>
      </c>
      <c r="I69" s="40">
        <f>SUM(B69,D69,E69,F69,G69,H69)</f>
        <v>35.099999999999994</v>
      </c>
    </row>
    <row r="70" spans="1:9" x14ac:dyDescent="0.2">
      <c r="A70" s="54" t="s">
        <v>39</v>
      </c>
      <c r="B70" s="50">
        <v>56.18</v>
      </c>
      <c r="C70" s="61"/>
      <c r="D70" s="52">
        <f>ROUND(B70*$B$12,2)</f>
        <v>0</v>
      </c>
      <c r="E70" s="52">
        <f>ROUND(B70*0.1,2)</f>
        <v>5.62</v>
      </c>
      <c r="F70" s="52">
        <f>ROUND(B70*0.05,2)</f>
        <v>2.81</v>
      </c>
      <c r="G70" s="51">
        <f>ROUND(B70*0.05,2)</f>
        <v>2.81</v>
      </c>
      <c r="H70" s="51">
        <f>ROUND(B70*0.05,2)</f>
        <v>2.81</v>
      </c>
      <c r="I70" s="53">
        <f>SUM(B70,D70,E70,F70,G70,H70)</f>
        <v>70.23</v>
      </c>
    </row>
    <row r="71" spans="1:9" x14ac:dyDescent="0.2">
      <c r="A71" s="41" t="s">
        <v>18</v>
      </c>
      <c r="B71" s="42">
        <v>20.99</v>
      </c>
      <c r="C71" s="43"/>
      <c r="D71" s="44">
        <f>ROUND(B71*$B$12,2)</f>
        <v>0</v>
      </c>
      <c r="E71" s="44">
        <f>ROUND(B71*0.1,2)</f>
        <v>2.1</v>
      </c>
      <c r="F71" s="44">
        <f>ROUND(B71*0.05,2)</f>
        <v>1.05</v>
      </c>
      <c r="G71" s="44">
        <f>ROUND(B71*0.05,2)</f>
        <v>1.05</v>
      </c>
      <c r="H71" s="39">
        <f>ROUND(B71*0.05,2)</f>
        <v>1.05</v>
      </c>
      <c r="I71" s="40">
        <f>SUM(B71,D71,E71,F71,G71,H71)</f>
        <v>26.240000000000002</v>
      </c>
    </row>
    <row r="72" spans="1:9" x14ac:dyDescent="0.2">
      <c r="A72" s="41" t="s">
        <v>12</v>
      </c>
      <c r="B72" s="42">
        <v>7.26</v>
      </c>
      <c r="C72" s="43"/>
      <c r="D72" s="44">
        <f>ROUND(B72*$B$12,2)</f>
        <v>0</v>
      </c>
      <c r="E72" s="44">
        <f>ROUND(B72*0.1,2)</f>
        <v>0.73</v>
      </c>
      <c r="F72" s="44">
        <f>ROUND(B72*0.05,2)</f>
        <v>0.36</v>
      </c>
      <c r="G72" s="44">
        <f>ROUND(B72*0.05,2)</f>
        <v>0.36</v>
      </c>
      <c r="H72" s="39">
        <f>ROUND(B72*0.05,2)</f>
        <v>0.36</v>
      </c>
      <c r="I72" s="40">
        <f>SUM(B72,D72,E72,F72,G72,H72)</f>
        <v>9.0699999999999985</v>
      </c>
    </row>
    <row r="73" spans="1:9" x14ac:dyDescent="0.2">
      <c r="A73" s="45" t="s">
        <v>11</v>
      </c>
      <c r="B73" s="46"/>
      <c r="C73" s="46"/>
      <c r="D73" s="46"/>
      <c r="E73" s="46"/>
      <c r="F73" s="46"/>
      <c r="G73" s="46"/>
      <c r="H73" s="47"/>
      <c r="I73" s="48">
        <f>SUM(I71:I72)</f>
        <v>35.31</v>
      </c>
    </row>
    <row r="74" spans="1:9" x14ac:dyDescent="0.2">
      <c r="A74" s="98"/>
      <c r="B74" s="99"/>
      <c r="C74" s="99"/>
      <c r="D74" s="99"/>
      <c r="E74" s="99"/>
      <c r="F74" s="99"/>
      <c r="G74" s="99"/>
      <c r="H74" s="99"/>
      <c r="I74" s="100"/>
    </row>
    <row r="75" spans="1:9" x14ac:dyDescent="0.2">
      <c r="A75" s="101" t="s">
        <v>40</v>
      </c>
      <c r="B75" s="102">
        <v>20.99</v>
      </c>
      <c r="C75" s="103"/>
      <c r="D75" s="44">
        <f>ROUND(B75*$B$12,2)</f>
        <v>0</v>
      </c>
      <c r="E75" s="60">
        <f>ROUND(B75*0.1,2)</f>
        <v>2.1</v>
      </c>
      <c r="F75" s="60">
        <f>ROUND(B75*0.05,2)</f>
        <v>1.05</v>
      </c>
      <c r="G75" s="60">
        <f>ROUND(B75*0.05,2)</f>
        <v>1.05</v>
      </c>
      <c r="H75" s="60">
        <f>ROUND(B75*0.05,2)</f>
        <v>1.05</v>
      </c>
      <c r="I75" s="40">
        <f>SUM(B75:H75)</f>
        <v>26.240000000000002</v>
      </c>
    </row>
    <row r="76" spans="1:9" x14ac:dyDescent="0.2">
      <c r="A76" s="101" t="s">
        <v>12</v>
      </c>
      <c r="B76" s="102">
        <v>7.26</v>
      </c>
      <c r="C76" s="43"/>
      <c r="D76" s="44">
        <f>ROUND(B76*$B$12,2)</f>
        <v>0</v>
      </c>
      <c r="E76" s="60">
        <f>ROUND(B76*0.1,2)</f>
        <v>0.73</v>
      </c>
      <c r="F76" s="60">
        <f>ROUND(B76*0.05,2)</f>
        <v>0.36</v>
      </c>
      <c r="G76" s="60">
        <f>ROUND(B76*0.05,2)</f>
        <v>0.36</v>
      </c>
      <c r="H76" s="60">
        <f>ROUND(B76*0.05,2)</f>
        <v>0.36</v>
      </c>
      <c r="I76" s="40">
        <f>SUM(B76,D76,E76,F76,G76,H76)</f>
        <v>9.0699999999999985</v>
      </c>
    </row>
    <row r="77" spans="1:9" x14ac:dyDescent="0.2">
      <c r="A77" s="45" t="s">
        <v>11</v>
      </c>
      <c r="B77" s="46"/>
      <c r="C77" s="46"/>
      <c r="D77" s="46"/>
      <c r="E77" s="46"/>
      <c r="F77" s="46"/>
      <c r="G77" s="46"/>
      <c r="H77" s="47"/>
      <c r="I77" s="104">
        <f>SUM(I75:I76)</f>
        <v>35.31</v>
      </c>
    </row>
    <row r="78" spans="1:9" x14ac:dyDescent="0.2">
      <c r="A78" s="54" t="s">
        <v>38</v>
      </c>
      <c r="B78" s="50">
        <v>28.09</v>
      </c>
      <c r="C78" s="61"/>
      <c r="D78" s="52">
        <f>ROUND(B78*$B$12,2)</f>
        <v>0</v>
      </c>
      <c r="E78" s="52">
        <f>ROUND(B78*0.1,2)</f>
        <v>2.81</v>
      </c>
      <c r="F78" s="52">
        <f>ROUND(B78*0.05,2)</f>
        <v>1.4</v>
      </c>
      <c r="G78" s="51">
        <f>ROUND(B78*0.05,2)</f>
        <v>1.4</v>
      </c>
      <c r="H78" s="51">
        <f>ROUND(B78*0.05,2)</f>
        <v>1.4</v>
      </c>
      <c r="I78" s="53">
        <f>SUM(B78,D78,E78,F78,G78,H78)</f>
        <v>35.099999999999994</v>
      </c>
    </row>
    <row r="79" spans="1:9" x14ac:dyDescent="0.2">
      <c r="A79" s="41" t="s">
        <v>39</v>
      </c>
      <c r="B79" s="36">
        <v>56.18</v>
      </c>
      <c r="C79" s="43"/>
      <c r="D79" s="44">
        <f>ROUND(B79*$B$12,2)</f>
        <v>0</v>
      </c>
      <c r="E79" s="44">
        <f>ROUND(B79*0.1,2)</f>
        <v>5.62</v>
      </c>
      <c r="F79" s="44">
        <f>ROUND(B79*0.05,2)</f>
        <v>2.81</v>
      </c>
      <c r="G79" s="44">
        <f>ROUND(B79*0.05,2)</f>
        <v>2.81</v>
      </c>
      <c r="H79" s="39">
        <f>ROUND(B79*0.05,2)</f>
        <v>2.81</v>
      </c>
      <c r="I79" s="40">
        <f>SUM(B79,D79,E79,F79,G79,H79)</f>
        <v>70.23</v>
      </c>
    </row>
    <row r="80" spans="1:9" x14ac:dyDescent="0.2">
      <c r="A80" s="54" t="s">
        <v>18</v>
      </c>
      <c r="B80" s="55">
        <v>20.99</v>
      </c>
      <c r="C80" s="61"/>
      <c r="D80" s="52">
        <f>ROUND(B80*$B$12,2)</f>
        <v>0</v>
      </c>
      <c r="E80" s="52">
        <f>ROUND(B80*0.1,2)</f>
        <v>2.1</v>
      </c>
      <c r="F80" s="52">
        <f>ROUND(B80*0.05,2)</f>
        <v>1.05</v>
      </c>
      <c r="G80" s="51">
        <f>ROUND(B80*0.05,2)</f>
        <v>1.05</v>
      </c>
      <c r="H80" s="51">
        <f>ROUND(B80*0.05,2)</f>
        <v>1.05</v>
      </c>
      <c r="I80" s="53">
        <f>SUM(B80,D80,E80,F80,G80,H80)</f>
        <v>26.240000000000002</v>
      </c>
    </row>
    <row r="81" spans="1:9" x14ac:dyDescent="0.2">
      <c r="A81" s="54" t="s">
        <v>12</v>
      </c>
      <c r="B81" s="55">
        <v>7.26</v>
      </c>
      <c r="C81" s="61"/>
      <c r="D81" s="52">
        <f>ROUND(B81*$B$12,2)</f>
        <v>0</v>
      </c>
      <c r="E81" s="52">
        <f>ROUND(B81*0.1,2)</f>
        <v>0.73</v>
      </c>
      <c r="F81" s="52">
        <f>ROUND(B81*0.05,2)</f>
        <v>0.36</v>
      </c>
      <c r="G81" s="51">
        <f>ROUND(B81*0.05,2)</f>
        <v>0.36</v>
      </c>
      <c r="H81" s="51">
        <f>ROUND(B81*0.05,2)</f>
        <v>0.36</v>
      </c>
      <c r="I81" s="53">
        <f>SUM(B81,D81,E81,F81,G81,H81)</f>
        <v>9.0699999999999985</v>
      </c>
    </row>
    <row r="82" spans="1:9" x14ac:dyDescent="0.2">
      <c r="A82" s="56" t="s">
        <v>11</v>
      </c>
      <c r="B82" s="57"/>
      <c r="C82" s="57"/>
      <c r="D82" s="57"/>
      <c r="E82" s="57"/>
      <c r="F82" s="57"/>
      <c r="G82" s="57"/>
      <c r="H82" s="58"/>
      <c r="I82" s="59">
        <f>SUM(I80:I81)</f>
        <v>35.31</v>
      </c>
    </row>
    <row r="83" spans="1:9" x14ac:dyDescent="0.2">
      <c r="A83" s="105"/>
      <c r="B83" s="106"/>
      <c r="C83" s="106"/>
      <c r="D83" s="106"/>
      <c r="E83" s="106"/>
      <c r="F83" s="106"/>
      <c r="G83" s="106"/>
      <c r="H83" s="106"/>
      <c r="I83" s="107"/>
    </row>
    <row r="84" spans="1:9" x14ac:dyDescent="0.2">
      <c r="A84" s="108" t="s">
        <v>41</v>
      </c>
      <c r="B84" s="42">
        <v>43.66</v>
      </c>
      <c r="C84" s="103"/>
      <c r="D84" s="60">
        <f>ROUND(B84*$B$12,2)</f>
        <v>0</v>
      </c>
      <c r="E84" s="60">
        <f>ROUND(B84*0.1,2)</f>
        <v>4.37</v>
      </c>
      <c r="F84" s="60">
        <f>ROUND(B84*0.05,2)</f>
        <v>2.1800000000000002</v>
      </c>
      <c r="G84" s="60">
        <f>ROUND(B84*0.05,2)</f>
        <v>2.1800000000000002</v>
      </c>
      <c r="H84" s="39">
        <f>ROUND(B84*0.05,2)</f>
        <v>2.1800000000000002</v>
      </c>
      <c r="I84" s="40">
        <f>SUM(B84:H84)</f>
        <v>54.569999999999993</v>
      </c>
    </row>
    <row r="85" spans="1:9" x14ac:dyDescent="0.2">
      <c r="A85" s="108" t="s">
        <v>12</v>
      </c>
      <c r="B85" s="42">
        <v>7.26</v>
      </c>
      <c r="C85" s="60"/>
      <c r="D85" s="60">
        <f>ROUND(B85*$B$12,2)</f>
        <v>0</v>
      </c>
      <c r="E85" s="60">
        <f>ROUND(B85*0.1,2)</f>
        <v>0.73</v>
      </c>
      <c r="F85" s="60">
        <f>ROUND(B85*0.05,2)</f>
        <v>0.36</v>
      </c>
      <c r="G85" s="60">
        <f>ROUND(B85*0.05,2)</f>
        <v>0.36</v>
      </c>
      <c r="H85" s="39">
        <f>ROUND(B85*0.05,2)</f>
        <v>0.36</v>
      </c>
      <c r="I85" s="40">
        <f>SUM(B85,D85,E85,F85,G85,H85)</f>
        <v>9.0699999999999985</v>
      </c>
    </row>
    <row r="86" spans="1:9" x14ac:dyDescent="0.2">
      <c r="A86" s="45" t="s">
        <v>11</v>
      </c>
      <c r="B86" s="46"/>
      <c r="C86" s="46"/>
      <c r="D86" s="46"/>
      <c r="E86" s="46"/>
      <c r="F86" s="46"/>
      <c r="G86" s="46"/>
      <c r="H86" s="47"/>
      <c r="I86" s="104">
        <f>SUM(I84:I85)</f>
        <v>63.639999999999993</v>
      </c>
    </row>
    <row r="87" spans="1:9" ht="11.25" customHeight="1" x14ac:dyDescent="0.2">
      <c r="A87" s="54" t="s">
        <v>38</v>
      </c>
      <c r="B87" s="50">
        <v>28.09</v>
      </c>
      <c r="C87" s="61"/>
      <c r="D87" s="52">
        <f>ROUND(B87*$B$12,2)</f>
        <v>0</v>
      </c>
      <c r="E87" s="52">
        <f>ROUND(B87*0.1,2)</f>
        <v>2.81</v>
      </c>
      <c r="F87" s="52">
        <f>ROUND(B87*0.05,2)</f>
        <v>1.4</v>
      </c>
      <c r="G87" s="51">
        <f>ROUND(B87*0.05,2)</f>
        <v>1.4</v>
      </c>
      <c r="H87" s="51">
        <f>ROUND(B87*0.05,2)</f>
        <v>1.4</v>
      </c>
      <c r="I87" s="53">
        <f>SUM(B87,D87,E87,F87,G87,H87)</f>
        <v>35.099999999999994</v>
      </c>
    </row>
    <row r="88" spans="1:9" x14ac:dyDescent="0.2">
      <c r="A88" s="96" t="s">
        <v>39</v>
      </c>
      <c r="B88" s="97">
        <v>56.18</v>
      </c>
      <c r="C88" s="60"/>
      <c r="D88" s="44">
        <f>ROUND(B88*$B$12,2)</f>
        <v>0</v>
      </c>
      <c r="E88" s="44">
        <f>ROUND(B88*0.1,2)</f>
        <v>5.62</v>
      </c>
      <c r="F88" s="44">
        <f>ROUND(B88*0.05,2)</f>
        <v>2.81</v>
      </c>
      <c r="G88" s="44">
        <f>ROUND(B88*0.05,2)</f>
        <v>2.81</v>
      </c>
      <c r="H88" s="39">
        <f>ROUND(B88*0.05,2)</f>
        <v>2.81</v>
      </c>
      <c r="I88" s="40">
        <f>SUM(B88,D88,E88,F88,G88,H88)</f>
        <v>70.23</v>
      </c>
    </row>
    <row r="89" spans="1:9" x14ac:dyDescent="0.2">
      <c r="A89" s="54" t="s">
        <v>18</v>
      </c>
      <c r="B89" s="55">
        <v>20.99</v>
      </c>
      <c r="C89" s="61"/>
      <c r="D89" s="52">
        <f>ROUND(B89*$B$12,2)</f>
        <v>0</v>
      </c>
      <c r="E89" s="52">
        <f>ROUND(B89*0.1,2)</f>
        <v>2.1</v>
      </c>
      <c r="F89" s="52">
        <f>ROUND(B89*0.05,2)</f>
        <v>1.05</v>
      </c>
      <c r="G89" s="51">
        <f>ROUND(B89*0.05,2)</f>
        <v>1.05</v>
      </c>
      <c r="H89" s="51">
        <f>ROUND(B89*0.05,2)</f>
        <v>1.05</v>
      </c>
      <c r="I89" s="53">
        <f>SUM(B89,D89,E89,F89,G89,H89)</f>
        <v>26.240000000000002</v>
      </c>
    </row>
    <row r="90" spans="1:9" x14ac:dyDescent="0.2">
      <c r="A90" s="54" t="s">
        <v>12</v>
      </c>
      <c r="B90" s="55">
        <v>7.26</v>
      </c>
      <c r="C90" s="61"/>
      <c r="D90" s="52">
        <f>ROUND(B90*$B$12,2)</f>
        <v>0</v>
      </c>
      <c r="E90" s="52">
        <f>ROUND(B90*0.1,2)</f>
        <v>0.73</v>
      </c>
      <c r="F90" s="52">
        <f>ROUND(B90*0.05,2)</f>
        <v>0.36</v>
      </c>
      <c r="G90" s="51">
        <f>ROUND(B90*0.05,2)</f>
        <v>0.36</v>
      </c>
      <c r="H90" s="51">
        <f>ROUND(B90*0.05,2)</f>
        <v>0.36</v>
      </c>
      <c r="I90" s="53">
        <f>SUM(B90,D90,E90,F90,G90,H90)</f>
        <v>9.0699999999999985</v>
      </c>
    </row>
    <row r="91" spans="1:9" ht="12" thickBot="1" x14ac:dyDescent="0.25">
      <c r="A91" s="56" t="s">
        <v>11</v>
      </c>
      <c r="B91" s="57"/>
      <c r="C91" s="57"/>
      <c r="D91" s="57"/>
      <c r="E91" s="57"/>
      <c r="F91" s="57"/>
      <c r="G91" s="57"/>
      <c r="H91" s="58"/>
      <c r="I91" s="59">
        <f>SUM(I89:I90)</f>
        <v>35.31</v>
      </c>
    </row>
    <row r="92" spans="1:9" ht="12" thickBot="1" x14ac:dyDescent="0.25">
      <c r="A92" s="27" t="s">
        <v>42</v>
      </c>
      <c r="B92" s="28"/>
      <c r="C92" s="28"/>
      <c r="D92" s="28"/>
      <c r="E92" s="28"/>
      <c r="F92" s="28"/>
      <c r="G92" s="28"/>
      <c r="H92" s="28"/>
      <c r="I92" s="29"/>
    </row>
    <row r="93" spans="1:9" ht="12" thickBot="1" x14ac:dyDescent="0.25">
      <c r="A93" s="31" t="s">
        <v>4</v>
      </c>
      <c r="B93" s="32" t="s">
        <v>5</v>
      </c>
      <c r="C93" s="33"/>
      <c r="D93" s="32" t="s">
        <v>6</v>
      </c>
      <c r="E93" s="32" t="s">
        <v>7</v>
      </c>
      <c r="F93" s="33" t="s">
        <v>8</v>
      </c>
      <c r="G93" s="33" t="s">
        <v>9</v>
      </c>
      <c r="H93" s="33" t="s">
        <v>10</v>
      </c>
      <c r="I93" s="34" t="s">
        <v>11</v>
      </c>
    </row>
    <row r="94" spans="1:9" x14ac:dyDescent="0.2">
      <c r="A94" s="35" t="s">
        <v>43</v>
      </c>
      <c r="B94" s="36">
        <v>89.07</v>
      </c>
      <c r="C94" s="37"/>
      <c r="D94" s="44">
        <f>ROUND(B94*$B$12,2)</f>
        <v>0</v>
      </c>
      <c r="E94" s="44">
        <f>ROUND(B94*0.1,2)</f>
        <v>8.91</v>
      </c>
      <c r="F94" s="44">
        <f>ROUND(B94*0.05,2)</f>
        <v>4.45</v>
      </c>
      <c r="G94" s="44">
        <f>ROUND(B94*0.05,2)</f>
        <v>4.45</v>
      </c>
      <c r="H94" s="39">
        <f>ROUND(B94*0.05,2)</f>
        <v>4.45</v>
      </c>
      <c r="I94" s="40">
        <f>SUM(B94:H94)</f>
        <v>111.33</v>
      </c>
    </row>
    <row r="95" spans="1:9" x14ac:dyDescent="0.2">
      <c r="A95" s="41" t="s">
        <v>12</v>
      </c>
      <c r="B95" s="42">
        <v>7.26</v>
      </c>
      <c r="C95" s="43"/>
      <c r="D95" s="44">
        <f>ROUND(B95*$B$12,2)</f>
        <v>0</v>
      </c>
      <c r="E95" s="44">
        <f>ROUND(B95*0.1,2)</f>
        <v>0.73</v>
      </c>
      <c r="F95" s="44">
        <f>ROUND(B95*0.05,2)</f>
        <v>0.36</v>
      </c>
      <c r="G95" s="44">
        <f>ROUND(B95*0.05,2)</f>
        <v>0.36</v>
      </c>
      <c r="H95" s="39">
        <f>ROUND(B95*0.05,2)</f>
        <v>0.36</v>
      </c>
      <c r="I95" s="40">
        <f>SUM(B95,D95,E95,F95,G95,H95)</f>
        <v>9.0699999999999985</v>
      </c>
    </row>
    <row r="96" spans="1:9" ht="12.75" customHeight="1" x14ac:dyDescent="0.2">
      <c r="A96" s="45" t="s">
        <v>11</v>
      </c>
      <c r="B96" s="46"/>
      <c r="C96" s="46"/>
      <c r="D96" s="46"/>
      <c r="E96" s="46"/>
      <c r="F96" s="46"/>
      <c r="G96" s="46"/>
      <c r="H96" s="47"/>
      <c r="I96" s="104">
        <f>SUM(I94:I95)</f>
        <v>120.39999999999999</v>
      </c>
    </row>
    <row r="97" spans="1:9" ht="12.75" customHeight="1" x14ac:dyDescent="0.2">
      <c r="A97" s="54" t="s">
        <v>44</v>
      </c>
      <c r="B97" s="55">
        <v>14.03</v>
      </c>
      <c r="C97" s="61"/>
      <c r="D97" s="52">
        <f>ROUND(B97*$B$12,2)</f>
        <v>0</v>
      </c>
      <c r="E97" s="52">
        <f>ROUND(B97*0.1,2)</f>
        <v>1.4</v>
      </c>
      <c r="F97" s="52">
        <f>ROUND(B97*0.05,2)</f>
        <v>0.7</v>
      </c>
      <c r="G97" s="51">
        <f>ROUND(B97*0.05,2)</f>
        <v>0.7</v>
      </c>
      <c r="H97" s="51">
        <f>ROUND(B97*0.05,2)</f>
        <v>0.7</v>
      </c>
      <c r="I97" s="53">
        <f>SUM(B97,D97,E97,F97,G97,H97)</f>
        <v>17.529999999999998</v>
      </c>
    </row>
    <row r="98" spans="1:9" x14ac:dyDescent="0.2">
      <c r="A98" s="54" t="s">
        <v>12</v>
      </c>
      <c r="B98" s="55">
        <v>7.26</v>
      </c>
      <c r="C98" s="61"/>
      <c r="D98" s="52">
        <f>ROUND(B98*$B$12,2)</f>
        <v>0</v>
      </c>
      <c r="E98" s="52">
        <f>ROUND(B98*0.1,2)</f>
        <v>0.73</v>
      </c>
      <c r="F98" s="52">
        <f>ROUND(B98*0.05,2)</f>
        <v>0.36</v>
      </c>
      <c r="G98" s="51">
        <f>ROUND(B98*0.05,2)</f>
        <v>0.36</v>
      </c>
      <c r="H98" s="51">
        <f>ROUND(B98*0.05,2)</f>
        <v>0.36</v>
      </c>
      <c r="I98" s="53">
        <f>SUM(B98,D98,E98,F98,G98,H98)</f>
        <v>9.0699999999999985</v>
      </c>
    </row>
    <row r="99" spans="1:9" x14ac:dyDescent="0.2">
      <c r="A99" s="56" t="s">
        <v>11</v>
      </c>
      <c r="B99" s="57"/>
      <c r="C99" s="57"/>
      <c r="D99" s="57"/>
      <c r="E99" s="57"/>
      <c r="F99" s="57"/>
      <c r="G99" s="57"/>
      <c r="H99" s="58"/>
      <c r="I99" s="59">
        <f>SUM(I97:I98)</f>
        <v>26.599999999999994</v>
      </c>
    </row>
    <row r="100" spans="1:9" ht="12" thickBot="1" x14ac:dyDescent="0.25">
      <c r="A100" s="109" t="s">
        <v>45</v>
      </c>
      <c r="B100" s="36">
        <v>7.26</v>
      </c>
      <c r="C100" s="43"/>
      <c r="D100" s="44">
        <f>ROUND(B100*$B$12,2)</f>
        <v>0</v>
      </c>
      <c r="E100" s="44">
        <f>ROUND(B100*0.1,2)</f>
        <v>0.73</v>
      </c>
      <c r="F100" s="44">
        <f>ROUND(B100*0.05,2)</f>
        <v>0.36</v>
      </c>
      <c r="G100" s="44">
        <f>ROUND(B100*0.05,2)</f>
        <v>0.36</v>
      </c>
      <c r="H100" s="39">
        <f>ROUND(B100*0.05,2)</f>
        <v>0.36</v>
      </c>
      <c r="I100" s="49">
        <f>SUM(B100,D100,E100,F100,G100,H100)</f>
        <v>9.0699999999999985</v>
      </c>
    </row>
    <row r="101" spans="1:9" ht="12" thickBot="1" x14ac:dyDescent="0.25">
      <c r="A101" s="27" t="s">
        <v>46</v>
      </c>
      <c r="B101" s="28"/>
      <c r="C101" s="28"/>
      <c r="D101" s="28"/>
      <c r="E101" s="28"/>
      <c r="F101" s="28"/>
      <c r="G101" s="28"/>
      <c r="H101" s="28"/>
      <c r="I101" s="29"/>
    </row>
    <row r="102" spans="1:9" ht="12" thickBot="1" x14ac:dyDescent="0.25">
      <c r="A102" s="31" t="s">
        <v>4</v>
      </c>
      <c r="B102" s="32" t="s">
        <v>5</v>
      </c>
      <c r="C102" s="33"/>
      <c r="D102" s="32" t="s">
        <v>6</v>
      </c>
      <c r="E102" s="32" t="s">
        <v>7</v>
      </c>
      <c r="F102" s="33" t="s">
        <v>8</v>
      </c>
      <c r="G102" s="33" t="s">
        <v>9</v>
      </c>
      <c r="H102" s="33" t="s">
        <v>10</v>
      </c>
      <c r="I102" s="34" t="s">
        <v>11</v>
      </c>
    </row>
    <row r="103" spans="1:9" x14ac:dyDescent="0.2">
      <c r="A103" s="41" t="s">
        <v>47</v>
      </c>
      <c r="B103" s="36">
        <v>89.07</v>
      </c>
      <c r="C103" s="37"/>
      <c r="D103" s="44">
        <f>ROUND(B103*$B$12,2)</f>
        <v>0</v>
      </c>
      <c r="E103" s="44">
        <f>ROUND(B103*0.1,2)</f>
        <v>8.91</v>
      </c>
      <c r="F103" s="44">
        <f>ROUND(B103*0.05,2)</f>
        <v>4.45</v>
      </c>
      <c r="G103" s="44">
        <f>ROUND(B103*0.05,2)</f>
        <v>4.45</v>
      </c>
      <c r="H103" s="39">
        <f>ROUND(B103*0.05,2)</f>
        <v>4.45</v>
      </c>
      <c r="I103" s="40">
        <f>SUM(B103:H103)</f>
        <v>111.33</v>
      </c>
    </row>
    <row r="104" spans="1:9" x14ac:dyDescent="0.2">
      <c r="A104" s="41" t="s">
        <v>12</v>
      </c>
      <c r="B104" s="42">
        <v>7.26</v>
      </c>
      <c r="C104" s="43"/>
      <c r="D104" s="44">
        <f>ROUND(B104*$B$12,2)</f>
        <v>0</v>
      </c>
      <c r="E104" s="44">
        <f>ROUND(B104*0.1,2)</f>
        <v>0.73</v>
      </c>
      <c r="F104" s="44">
        <f>ROUND(B104*0.05,2)</f>
        <v>0.36</v>
      </c>
      <c r="G104" s="44">
        <f>ROUND(B104*0.05,2)</f>
        <v>0.36</v>
      </c>
      <c r="H104" s="39">
        <f>ROUND(B104*0.05,2)</f>
        <v>0.36</v>
      </c>
      <c r="I104" s="40">
        <f>SUM(B104,D104,E104,F104,G104,H104)</f>
        <v>9.0699999999999985</v>
      </c>
    </row>
    <row r="105" spans="1:9" x14ac:dyDescent="0.2">
      <c r="A105" s="45" t="s">
        <v>11</v>
      </c>
      <c r="B105" s="46"/>
      <c r="C105" s="46"/>
      <c r="D105" s="46"/>
      <c r="E105" s="46"/>
      <c r="F105" s="46"/>
      <c r="G105" s="46"/>
      <c r="H105" s="47"/>
      <c r="I105" s="104">
        <f>SUM(I103:I104)</f>
        <v>120.39999999999999</v>
      </c>
    </row>
    <row r="106" spans="1:9" x14ac:dyDescent="0.2">
      <c r="A106" s="54" t="s">
        <v>44</v>
      </c>
      <c r="B106" s="55">
        <v>14.03</v>
      </c>
      <c r="C106" s="61"/>
      <c r="D106" s="52">
        <f>ROUND(B106*$B$12,2)</f>
        <v>0</v>
      </c>
      <c r="E106" s="52">
        <f>ROUND(B106*0.1,2)</f>
        <v>1.4</v>
      </c>
      <c r="F106" s="52">
        <f>ROUND(B106*0.05,2)</f>
        <v>0.7</v>
      </c>
      <c r="G106" s="51">
        <f>ROUND(B106*0.05,2)</f>
        <v>0.7</v>
      </c>
      <c r="H106" s="51">
        <f>ROUND(B106*0.05,2)</f>
        <v>0.7</v>
      </c>
      <c r="I106" s="53">
        <f>SUM(B106,D106,E106,F106,G106,H106)</f>
        <v>17.529999999999998</v>
      </c>
    </row>
    <row r="107" spans="1:9" x14ac:dyDescent="0.2">
      <c r="A107" s="54" t="s">
        <v>12</v>
      </c>
      <c r="B107" s="55">
        <v>7.26</v>
      </c>
      <c r="C107" s="61"/>
      <c r="D107" s="52">
        <f>ROUND(B107*$B$12,2)</f>
        <v>0</v>
      </c>
      <c r="E107" s="52">
        <f>ROUND(B107*0.1,2)</f>
        <v>0.73</v>
      </c>
      <c r="F107" s="52">
        <f>ROUND(B107*0.05,2)</f>
        <v>0.36</v>
      </c>
      <c r="G107" s="51">
        <f>ROUND(B107*0.05,2)</f>
        <v>0.36</v>
      </c>
      <c r="H107" s="51">
        <f>ROUND(B107*0.05,2)</f>
        <v>0.36</v>
      </c>
      <c r="I107" s="53">
        <f>SUM(B107,D107,E107,F107,G107,H107)</f>
        <v>9.0699999999999985</v>
      </c>
    </row>
    <row r="108" spans="1:9" x14ac:dyDescent="0.2">
      <c r="A108" s="56" t="s">
        <v>11</v>
      </c>
      <c r="B108" s="57"/>
      <c r="C108" s="57"/>
      <c r="D108" s="57"/>
      <c r="E108" s="57"/>
      <c r="F108" s="57"/>
      <c r="G108" s="57"/>
      <c r="H108" s="58"/>
      <c r="I108" s="59">
        <f>SUM(I106:I107)</f>
        <v>26.599999999999994</v>
      </c>
    </row>
    <row r="109" spans="1:9" ht="12" thickBot="1" x14ac:dyDescent="0.25">
      <c r="A109" s="110" t="s">
        <v>45</v>
      </c>
      <c r="B109" s="111">
        <v>7.26</v>
      </c>
      <c r="C109" s="43"/>
      <c r="D109" s="44">
        <f>ROUND(B109*$B$12,2)</f>
        <v>0</v>
      </c>
      <c r="E109" s="44">
        <f>ROUND(B109*0.1,2)</f>
        <v>0.73</v>
      </c>
      <c r="F109" s="44">
        <f>ROUND(B109*0.05,2)</f>
        <v>0.36</v>
      </c>
      <c r="G109" s="44">
        <f>ROUND(B109*0.05,2)</f>
        <v>0.36</v>
      </c>
      <c r="H109" s="39">
        <f>ROUND(B109*0.05,2)</f>
        <v>0.36</v>
      </c>
      <c r="I109" s="49">
        <f>SUM(B109:H109)</f>
        <v>9.0699999999999985</v>
      </c>
    </row>
    <row r="110" spans="1:9" ht="12" thickBot="1" x14ac:dyDescent="0.25">
      <c r="A110" s="27" t="s">
        <v>48</v>
      </c>
      <c r="B110" s="28"/>
      <c r="C110" s="28"/>
      <c r="D110" s="28"/>
      <c r="E110" s="28"/>
      <c r="F110" s="28"/>
      <c r="G110" s="28"/>
      <c r="H110" s="28"/>
      <c r="I110" s="29"/>
    </row>
    <row r="111" spans="1:9" ht="12" thickBot="1" x14ac:dyDescent="0.25">
      <c r="A111" s="31" t="s">
        <v>4</v>
      </c>
      <c r="B111" s="32" t="s">
        <v>5</v>
      </c>
      <c r="C111" s="33"/>
      <c r="D111" s="32" t="s">
        <v>6</v>
      </c>
      <c r="E111" s="32" t="s">
        <v>7</v>
      </c>
      <c r="F111" s="33" t="s">
        <v>8</v>
      </c>
      <c r="G111" s="33" t="s">
        <v>9</v>
      </c>
      <c r="H111" s="33" t="s">
        <v>10</v>
      </c>
      <c r="I111" s="34" t="s">
        <v>11</v>
      </c>
    </row>
    <row r="112" spans="1:9" x14ac:dyDescent="0.2">
      <c r="A112" s="41" t="s">
        <v>49</v>
      </c>
      <c r="B112" s="42">
        <v>134.53</v>
      </c>
      <c r="C112" s="37"/>
      <c r="D112" s="44">
        <f>ROUND(B112*$B$12,2)</f>
        <v>0</v>
      </c>
      <c r="E112" s="44">
        <f>ROUND(B112*0.1,2)</f>
        <v>13.45</v>
      </c>
      <c r="F112" s="44">
        <f>ROUND(B112*0.05,2)</f>
        <v>6.73</v>
      </c>
      <c r="G112" s="44">
        <f>ROUND(B112*0.05,2)</f>
        <v>6.73</v>
      </c>
      <c r="H112" s="39">
        <f>ROUND(B112*0.05,2)</f>
        <v>6.73</v>
      </c>
      <c r="I112" s="40">
        <f>SUM(B112:H112)</f>
        <v>168.16999999999996</v>
      </c>
    </row>
    <row r="113" spans="1:9" x14ac:dyDescent="0.2">
      <c r="A113" s="41" t="s">
        <v>12</v>
      </c>
      <c r="B113" s="42">
        <v>7.26</v>
      </c>
      <c r="C113" s="43"/>
      <c r="D113" s="44">
        <f>ROUND(B113*$B$12,2)</f>
        <v>0</v>
      </c>
      <c r="E113" s="44">
        <f>ROUND(B113*0.1,2)</f>
        <v>0.73</v>
      </c>
      <c r="F113" s="44">
        <f>ROUND(B113*0.05,2)</f>
        <v>0.36</v>
      </c>
      <c r="G113" s="44">
        <f>ROUND(B113*0.05,2)</f>
        <v>0.36</v>
      </c>
      <c r="H113" s="39">
        <f>ROUND(B113*0.05,2)</f>
        <v>0.36</v>
      </c>
      <c r="I113" s="40">
        <f>SUM(B113,D113,E113,F113,G113,H113)</f>
        <v>9.0699999999999985</v>
      </c>
    </row>
    <row r="114" spans="1:9" x14ac:dyDescent="0.2">
      <c r="A114" s="45" t="s">
        <v>11</v>
      </c>
      <c r="B114" s="46"/>
      <c r="C114" s="46"/>
      <c r="D114" s="46"/>
      <c r="E114" s="46"/>
      <c r="F114" s="46"/>
      <c r="G114" s="46"/>
      <c r="H114" s="47"/>
      <c r="I114" s="104">
        <f>SUM(I112:I113)</f>
        <v>177.23999999999995</v>
      </c>
    </row>
    <row r="115" spans="1:9" x14ac:dyDescent="0.2">
      <c r="A115" s="54" t="s">
        <v>44</v>
      </c>
      <c r="B115" s="55">
        <v>14.03</v>
      </c>
      <c r="C115" s="61"/>
      <c r="D115" s="52">
        <f>ROUND(B115*$B$12,2)</f>
        <v>0</v>
      </c>
      <c r="E115" s="52">
        <f>ROUND(B115*0.1,2)</f>
        <v>1.4</v>
      </c>
      <c r="F115" s="52">
        <f>ROUND(B115*0.05,2)</f>
        <v>0.7</v>
      </c>
      <c r="G115" s="51">
        <f>ROUND(B115*0.05,2)</f>
        <v>0.7</v>
      </c>
      <c r="H115" s="51">
        <f>ROUND(B115*0.05,2)</f>
        <v>0.7</v>
      </c>
      <c r="I115" s="53">
        <f>SUM(B115,D115,E115,F115,G115,H115)</f>
        <v>17.529999999999998</v>
      </c>
    </row>
    <row r="116" spans="1:9" x14ac:dyDescent="0.2">
      <c r="A116" s="54" t="s">
        <v>12</v>
      </c>
      <c r="B116" s="55">
        <v>7.26</v>
      </c>
      <c r="C116" s="61"/>
      <c r="D116" s="52">
        <f>ROUND(B116*$B$12,2)</f>
        <v>0</v>
      </c>
      <c r="E116" s="52">
        <f>ROUND(B116*0.1,2)</f>
        <v>0.73</v>
      </c>
      <c r="F116" s="52">
        <f>ROUND(B116*0.05,2)</f>
        <v>0.36</v>
      </c>
      <c r="G116" s="51">
        <f>ROUND(B116*0.05,2)</f>
        <v>0.36</v>
      </c>
      <c r="H116" s="51">
        <f>ROUND(B116*0.05,2)</f>
        <v>0.36</v>
      </c>
      <c r="I116" s="53">
        <f>SUM(B116,D116,E116,F116,G116,H116)</f>
        <v>9.0699999999999985</v>
      </c>
    </row>
    <row r="117" spans="1:9" x14ac:dyDescent="0.2">
      <c r="A117" s="56" t="s">
        <v>11</v>
      </c>
      <c r="B117" s="57"/>
      <c r="C117" s="57"/>
      <c r="D117" s="57"/>
      <c r="E117" s="57"/>
      <c r="F117" s="57"/>
      <c r="G117" s="57"/>
      <c r="H117" s="58"/>
      <c r="I117" s="59">
        <f>SUM(I115:I116)</f>
        <v>26.599999999999994</v>
      </c>
    </row>
    <row r="118" spans="1:9" ht="12" thickBot="1" x14ac:dyDescent="0.25">
      <c r="A118" s="110" t="s">
        <v>45</v>
      </c>
      <c r="B118" s="36">
        <v>7.26</v>
      </c>
      <c r="C118" s="43"/>
      <c r="D118" s="44">
        <f>ROUND(B118*$B$12,2)</f>
        <v>0</v>
      </c>
      <c r="E118" s="44">
        <f>ROUND(B118*0.1,2)</f>
        <v>0.73</v>
      </c>
      <c r="F118" s="44">
        <f>ROUND(B118*0.05,2)</f>
        <v>0.36</v>
      </c>
      <c r="G118" s="44">
        <f>ROUND(B118*0.05,2)</f>
        <v>0.36</v>
      </c>
      <c r="H118" s="39">
        <f>ROUND(B118*0.05,2)</f>
        <v>0.36</v>
      </c>
      <c r="I118" s="49">
        <f>SUM(B118:H118)</f>
        <v>9.0699999999999985</v>
      </c>
    </row>
    <row r="119" spans="1:9" ht="30.75" customHeight="1" thickBot="1" x14ac:dyDescent="0.25">
      <c r="A119" s="27" t="s">
        <v>50</v>
      </c>
      <c r="B119" s="28"/>
      <c r="C119" s="28"/>
      <c r="D119" s="28"/>
      <c r="E119" s="28"/>
      <c r="F119" s="28"/>
      <c r="G119" s="28"/>
      <c r="H119" s="28"/>
      <c r="I119" s="29"/>
    </row>
    <row r="120" spans="1:9" ht="12" thickBot="1" x14ac:dyDescent="0.25">
      <c r="A120" s="31" t="s">
        <v>4</v>
      </c>
      <c r="B120" s="32" t="s">
        <v>5</v>
      </c>
      <c r="C120" s="33"/>
      <c r="D120" s="32" t="s">
        <v>6</v>
      </c>
      <c r="E120" s="32" t="s">
        <v>7</v>
      </c>
      <c r="F120" s="33" t="s">
        <v>8</v>
      </c>
      <c r="G120" s="33" t="s">
        <v>9</v>
      </c>
      <c r="H120" s="33" t="s">
        <v>10</v>
      </c>
      <c r="I120" s="34" t="s">
        <v>11</v>
      </c>
    </row>
    <row r="121" spans="1:9" x14ac:dyDescent="0.2">
      <c r="A121" s="41" t="s">
        <v>51</v>
      </c>
      <c r="B121" s="42">
        <v>20.99</v>
      </c>
      <c r="C121" s="43"/>
      <c r="D121" s="44">
        <f>ROUND(B121*$B$12,2)</f>
        <v>0</v>
      </c>
      <c r="E121" s="44">
        <f>ROUND(B121*0.1,2)</f>
        <v>2.1</v>
      </c>
      <c r="F121" s="44">
        <f>ROUND(B121*0.05,2)</f>
        <v>1.05</v>
      </c>
      <c r="G121" s="44">
        <f>ROUND(B121*0.05,2)</f>
        <v>1.05</v>
      </c>
      <c r="H121" s="39">
        <f>ROUND(B121*0.05,2)</f>
        <v>1.05</v>
      </c>
      <c r="I121" s="40">
        <f>SUM(B121,D121,E121,F121,G121,H121)</f>
        <v>26.240000000000002</v>
      </c>
    </row>
    <row r="122" spans="1:9" x14ac:dyDescent="0.2">
      <c r="A122" s="41" t="s">
        <v>12</v>
      </c>
      <c r="B122" s="42">
        <v>7.26</v>
      </c>
      <c r="C122" s="43"/>
      <c r="D122" s="44">
        <f>ROUND(B122*$B$12,2)</f>
        <v>0</v>
      </c>
      <c r="E122" s="44">
        <f>ROUND(B122*0.1,2)</f>
        <v>0.73</v>
      </c>
      <c r="F122" s="44">
        <f>ROUND(B122*0.05,2)</f>
        <v>0.36</v>
      </c>
      <c r="G122" s="44">
        <f>ROUND(B122*0.05,2)</f>
        <v>0.36</v>
      </c>
      <c r="H122" s="39">
        <f>ROUND(B122*0.05,2)</f>
        <v>0.36</v>
      </c>
      <c r="I122" s="40">
        <f>SUM(B122,D122,E122,F122,G122,H122)</f>
        <v>9.0699999999999985</v>
      </c>
    </row>
    <row r="123" spans="1:9" x14ac:dyDescent="0.2">
      <c r="A123" s="45" t="s">
        <v>11</v>
      </c>
      <c r="B123" s="46"/>
      <c r="C123" s="46"/>
      <c r="D123" s="46"/>
      <c r="E123" s="46"/>
      <c r="F123" s="46"/>
      <c r="G123" s="46"/>
      <c r="H123" s="47"/>
      <c r="I123" s="104">
        <f>SUM(I121:I122)</f>
        <v>35.31</v>
      </c>
    </row>
    <row r="124" spans="1:9" x14ac:dyDescent="0.2">
      <c r="A124" s="54" t="s">
        <v>52</v>
      </c>
      <c r="B124" s="55">
        <v>43.66</v>
      </c>
      <c r="C124" s="61"/>
      <c r="D124" s="52">
        <f>ROUND(B124*$B$12,2)</f>
        <v>0</v>
      </c>
      <c r="E124" s="52">
        <f>ROUND(B124*0.1,2)</f>
        <v>4.37</v>
      </c>
      <c r="F124" s="52">
        <f>ROUND(B124*0.05,2)</f>
        <v>2.1800000000000002</v>
      </c>
      <c r="G124" s="51">
        <f>ROUND(B124*0.05,2)</f>
        <v>2.1800000000000002</v>
      </c>
      <c r="H124" s="51">
        <f>ROUND(B124*0.05,2)</f>
        <v>2.1800000000000002</v>
      </c>
      <c r="I124" s="53">
        <f>SUM(B124,D124,E124,F124,G124,H124)</f>
        <v>54.569999999999993</v>
      </c>
    </row>
    <row r="125" spans="1:9" x14ac:dyDescent="0.2">
      <c r="A125" s="112" t="s">
        <v>12</v>
      </c>
      <c r="B125" s="113">
        <v>7.26</v>
      </c>
      <c r="C125" s="61"/>
      <c r="D125" s="52">
        <f>ROUND(B125*$B$12,2)</f>
        <v>0</v>
      </c>
      <c r="E125" s="52">
        <f>ROUND(B125*0.1,2)</f>
        <v>0.73</v>
      </c>
      <c r="F125" s="52">
        <f>ROUND(B125*0.05,2)</f>
        <v>0.36</v>
      </c>
      <c r="G125" s="51">
        <f>ROUND(B125*0.05,2)</f>
        <v>0.36</v>
      </c>
      <c r="H125" s="51">
        <f>ROUND(B125*0.05,2)</f>
        <v>0.36</v>
      </c>
      <c r="I125" s="53">
        <f>SUM(B125,D125,E125,F125,G125,H125)</f>
        <v>9.0699999999999985</v>
      </c>
    </row>
    <row r="126" spans="1:9" x14ac:dyDescent="0.2">
      <c r="A126" s="56" t="s">
        <v>11</v>
      </c>
      <c r="B126" s="57"/>
      <c r="C126" s="57"/>
      <c r="D126" s="57"/>
      <c r="E126" s="57"/>
      <c r="F126" s="57"/>
      <c r="G126" s="57"/>
      <c r="H126" s="58"/>
      <c r="I126" s="59">
        <f>SUM(I124:I125)</f>
        <v>63.639999999999993</v>
      </c>
    </row>
    <row r="127" spans="1:9" x14ac:dyDescent="0.2">
      <c r="A127" s="101" t="s">
        <v>53</v>
      </c>
      <c r="B127" s="102">
        <v>2.82</v>
      </c>
      <c r="C127" s="43"/>
      <c r="D127" s="44">
        <f>ROUND(B127*$B$12,2)</f>
        <v>0</v>
      </c>
      <c r="E127" s="44">
        <f>ROUND(B127*0.1,2)</f>
        <v>0.28000000000000003</v>
      </c>
      <c r="F127" s="44">
        <f>ROUND(B127*0.05,2)</f>
        <v>0.14000000000000001</v>
      </c>
      <c r="G127" s="44">
        <f>ROUND(B127*0.05,2)</f>
        <v>0.14000000000000001</v>
      </c>
      <c r="H127" s="39">
        <f>ROUND(B127*0.05,2)</f>
        <v>0.14000000000000001</v>
      </c>
      <c r="I127" s="49">
        <f>SUM(B127,D127,E127,F127,G127,H127)</f>
        <v>3.52</v>
      </c>
    </row>
    <row r="128" spans="1:9" ht="12" thickBot="1" x14ac:dyDescent="0.25">
      <c r="A128" s="114" t="s">
        <v>54</v>
      </c>
      <c r="B128" s="50">
        <v>28.09</v>
      </c>
      <c r="C128" s="61"/>
      <c r="D128" s="52">
        <f>ROUND(B128*$B$12,2)</f>
        <v>0</v>
      </c>
      <c r="E128" s="52">
        <f>ROUND(B128*0.1,2)</f>
        <v>2.81</v>
      </c>
      <c r="F128" s="52">
        <f>ROUND(B128*0.05,2)</f>
        <v>1.4</v>
      </c>
      <c r="G128" s="51">
        <f>ROUND(B128*0.05,2)</f>
        <v>1.4</v>
      </c>
      <c r="H128" s="51">
        <f>ROUND(B128*0.05,2)</f>
        <v>1.4</v>
      </c>
      <c r="I128" s="62">
        <f>SUM(B128,D128,E128,F128,G128,H128)</f>
        <v>35.099999999999994</v>
      </c>
    </row>
    <row r="129" spans="1:9" ht="12" thickBot="1" x14ac:dyDescent="0.25">
      <c r="A129" s="64" t="s">
        <v>0</v>
      </c>
      <c r="B129" s="65"/>
      <c r="C129" s="65"/>
      <c r="D129" s="65"/>
      <c r="E129" s="65"/>
      <c r="F129" s="65"/>
      <c r="G129" s="65"/>
      <c r="H129" s="65"/>
      <c r="I129" s="115"/>
    </row>
    <row r="130" spans="1:9" ht="15" customHeight="1" x14ac:dyDescent="0.2">
      <c r="A130" s="116" t="s">
        <v>55</v>
      </c>
      <c r="B130" s="117"/>
      <c r="C130" s="117"/>
      <c r="D130" s="117"/>
      <c r="E130" s="117"/>
      <c r="F130" s="117"/>
      <c r="G130" s="117"/>
      <c r="H130" s="117"/>
      <c r="I130" s="118"/>
    </row>
    <row r="131" spans="1:9" ht="30" customHeight="1" thickBot="1" x14ac:dyDescent="0.25">
      <c r="A131" s="119" t="s">
        <v>56</v>
      </c>
      <c r="B131" s="120"/>
      <c r="C131" s="120"/>
      <c r="D131" s="120"/>
      <c r="E131" s="120"/>
      <c r="F131" s="120"/>
      <c r="G131" s="120"/>
      <c r="H131" s="120"/>
      <c r="I131" s="121"/>
    </row>
  </sheetData>
  <mergeCells count="53">
    <mergeCell ref="A83:I83"/>
    <mergeCell ref="A86:H86"/>
    <mergeCell ref="A91:H91"/>
    <mergeCell ref="A92:I92"/>
    <mergeCell ref="A119:I119"/>
    <mergeCell ref="A129:I129"/>
    <mergeCell ref="A64:I64"/>
    <mergeCell ref="A68:H68"/>
    <mergeCell ref="A73:H73"/>
    <mergeCell ref="A74:I74"/>
    <mergeCell ref="A77:H77"/>
    <mergeCell ref="A82:H82"/>
    <mergeCell ref="A46:H46"/>
    <mergeCell ref="B47:I47"/>
    <mergeCell ref="A48:I48"/>
    <mergeCell ref="A51:I52"/>
    <mergeCell ref="A53:I54"/>
    <mergeCell ref="A55:I55"/>
    <mergeCell ref="A110:I110"/>
    <mergeCell ref="A20:H20"/>
    <mergeCell ref="A23:H23"/>
    <mergeCell ref="B24:I24"/>
    <mergeCell ref="B25:I25"/>
    <mergeCell ref="A33:H33"/>
    <mergeCell ref="B37:I37"/>
    <mergeCell ref="A101:I101"/>
    <mergeCell ref="A123:H123"/>
    <mergeCell ref="A126:H126"/>
    <mergeCell ref="A130:I130"/>
    <mergeCell ref="A131:I131"/>
    <mergeCell ref="A105:H105"/>
    <mergeCell ref="A108:H108"/>
    <mergeCell ref="A114:H114"/>
    <mergeCell ref="A117:H117"/>
    <mergeCell ref="A96:H96"/>
    <mergeCell ref="A99:H99"/>
    <mergeCell ref="A60:H60"/>
    <mergeCell ref="A61:I61"/>
    <mergeCell ref="A62:I62"/>
    <mergeCell ref="A63:I63"/>
    <mergeCell ref="A30:H30"/>
    <mergeCell ref="A36:H36"/>
    <mergeCell ref="B38:I38"/>
    <mergeCell ref="A39:I39"/>
    <mergeCell ref="A43:H43"/>
    <mergeCell ref="A5:I5"/>
    <mergeCell ref="A9:I9"/>
    <mergeCell ref="A10:I10"/>
    <mergeCell ref="A11:I11"/>
    <mergeCell ref="A13:I13"/>
    <mergeCell ref="A26:I26"/>
    <mergeCell ref="A17:H17"/>
    <mergeCell ref="A3:I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</dc:creator>
  <cp:lastModifiedBy>Elaine</cp:lastModifiedBy>
  <dcterms:created xsi:type="dcterms:W3CDTF">2021-12-28T18:29:03Z</dcterms:created>
  <dcterms:modified xsi:type="dcterms:W3CDTF">2021-12-28T18:31:18Z</dcterms:modified>
</cp:coreProperties>
</file>